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ftab\Documents\1 Documents\Courses 4 - Related content files all courses\"/>
    </mc:Choice>
  </mc:AlternateContent>
  <xr:revisionPtr revIDLastSave="0" documentId="13_ncr:1_{09B0EF9D-6F2B-48DD-8127-B0CEE8FE8EF4}" xr6:coauthVersionLast="47" xr6:coauthVersionMax="47" xr10:uidLastSave="{00000000-0000-0000-0000-000000000000}"/>
  <bookViews>
    <workbookView xWindow="-28920" yWindow="-120" windowWidth="29040" windowHeight="15720" activeTab="4" xr2:uid="{852A1C66-11F8-4986-87E3-84178487B9EB}"/>
  </bookViews>
  <sheets>
    <sheet name="Master" sheetId="1" r:id="rId1"/>
    <sheet name="Spend by vendor" sheetId="3" r:id="rId2"/>
    <sheet name="Mat by Vendor" sheetId="4" r:id="rId3"/>
    <sheet name="Vendor by mat" sheetId="8" r:id="rId4"/>
    <sheet name="Vendor pricing" sheetId="10" r:id="rId5"/>
    <sheet name="CMM" sheetId="6" r:id="rId6"/>
    <sheet name="Spend Auth" sheetId="5" r:id="rId7"/>
  </sheets>
  <calcPr calcId="191029"/>
  <pivotCaches>
    <pivotCache cacheId="0" r:id="rId8"/>
    <pivotCache cacheId="1" r:id="rId9"/>
    <pivotCache cacheId="2" r:id="rId10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7" i="6" l="1"/>
  <c r="C6" i="6"/>
  <c r="H142" i="1"/>
  <c r="H141" i="1"/>
  <c r="H140" i="1"/>
  <c r="H139" i="1"/>
  <c r="H138" i="1"/>
  <c r="H137" i="1"/>
  <c r="H136" i="1"/>
  <c r="H135" i="1"/>
  <c r="H134" i="1"/>
  <c r="H133" i="1"/>
  <c r="H132" i="1"/>
  <c r="H131" i="1"/>
  <c r="H130" i="1"/>
  <c r="H129" i="1"/>
  <c r="H128" i="1"/>
  <c r="H127" i="1"/>
  <c r="H126" i="1"/>
  <c r="H125" i="1"/>
  <c r="H124" i="1"/>
  <c r="H123" i="1"/>
  <c r="H122" i="1"/>
  <c r="H121" i="1"/>
  <c r="H120" i="1"/>
  <c r="H119" i="1"/>
  <c r="H118" i="1"/>
  <c r="H117" i="1"/>
  <c r="H116" i="1"/>
  <c r="H115" i="1"/>
  <c r="H114" i="1"/>
  <c r="H113" i="1"/>
  <c r="H112" i="1"/>
  <c r="H111" i="1"/>
  <c r="H110" i="1"/>
  <c r="H109" i="1"/>
  <c r="H108" i="1"/>
  <c r="H107" i="1"/>
  <c r="H106" i="1"/>
  <c r="H105" i="1"/>
  <c r="H104" i="1"/>
  <c r="H103" i="1"/>
  <c r="H102" i="1"/>
  <c r="H101" i="1"/>
  <c r="H100" i="1"/>
  <c r="H99" i="1"/>
  <c r="H98" i="1"/>
  <c r="H97" i="1"/>
  <c r="H96" i="1"/>
  <c r="H95" i="1"/>
  <c r="H94" i="1"/>
  <c r="H93" i="1"/>
  <c r="H92" i="1"/>
  <c r="H91" i="1"/>
  <c r="H90" i="1"/>
  <c r="H89" i="1"/>
  <c r="H88" i="1"/>
  <c r="H87" i="1"/>
  <c r="H86" i="1"/>
  <c r="H85" i="1"/>
  <c r="H84" i="1"/>
  <c r="H83" i="1"/>
  <c r="H82" i="1"/>
  <c r="H81" i="1"/>
  <c r="H80" i="1"/>
  <c r="H79" i="1"/>
  <c r="H78" i="1"/>
  <c r="H77" i="1"/>
  <c r="H76" i="1"/>
  <c r="H75" i="1"/>
  <c r="H74" i="1"/>
  <c r="H73" i="1"/>
  <c r="H72" i="1"/>
  <c r="H71" i="1"/>
  <c r="H70" i="1"/>
  <c r="H69" i="1"/>
  <c r="H68" i="1"/>
  <c r="H67" i="1"/>
  <c r="H66" i="1"/>
  <c r="H65" i="1"/>
  <c r="H64" i="1"/>
  <c r="H63" i="1"/>
  <c r="H62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4" i="1" s="1"/>
  <c r="C8" i="5" l="1"/>
  <c r="C7" i="5"/>
  <c r="C6" i="5"/>
  <c r="C5" i="5"/>
  <c r="C4" i="5"/>
</calcChain>
</file>

<file path=xl/sharedStrings.xml><?xml version="1.0" encoding="utf-8"?>
<sst xmlns="http://schemas.openxmlformats.org/spreadsheetml/2006/main" count="756" uniqueCount="179">
  <si>
    <t>Item #</t>
  </si>
  <si>
    <t>Decription</t>
  </si>
  <si>
    <t>category</t>
  </si>
  <si>
    <t>vendor</t>
  </si>
  <si>
    <t>Chem1</t>
  </si>
  <si>
    <t>Chem2</t>
  </si>
  <si>
    <t>Chem3</t>
  </si>
  <si>
    <t>Chem4</t>
  </si>
  <si>
    <t>Chem5</t>
  </si>
  <si>
    <t>Chem6</t>
  </si>
  <si>
    <t>Chem7</t>
  </si>
  <si>
    <t>Chem8</t>
  </si>
  <si>
    <t>Chem9</t>
  </si>
  <si>
    <t>Chem10</t>
  </si>
  <si>
    <t>Chem11</t>
  </si>
  <si>
    <t>Chem12</t>
  </si>
  <si>
    <t>Chem13</t>
  </si>
  <si>
    <t>Chem14</t>
  </si>
  <si>
    <t>Chem15</t>
  </si>
  <si>
    <t>Chem16</t>
  </si>
  <si>
    <t>Chem17</t>
  </si>
  <si>
    <t>Chem18</t>
  </si>
  <si>
    <t>Chem19</t>
  </si>
  <si>
    <t>Chem20</t>
  </si>
  <si>
    <t>Chem21</t>
  </si>
  <si>
    <t>Chem22</t>
  </si>
  <si>
    <t>Chem23</t>
  </si>
  <si>
    <t>Chem24</t>
  </si>
  <si>
    <t>Chem25</t>
  </si>
  <si>
    <t>Chem26</t>
  </si>
  <si>
    <t>Chem28</t>
  </si>
  <si>
    <t>Filt1</t>
  </si>
  <si>
    <t>Filt2</t>
  </si>
  <si>
    <t>Filt3</t>
  </si>
  <si>
    <t>Filt4</t>
  </si>
  <si>
    <t>Filt5</t>
  </si>
  <si>
    <t>Filt6</t>
  </si>
  <si>
    <t>Filt7</t>
  </si>
  <si>
    <t>Filt8</t>
  </si>
  <si>
    <t>Filt9</t>
  </si>
  <si>
    <t>Filt10</t>
  </si>
  <si>
    <t>Filt11</t>
  </si>
  <si>
    <t>Filt12</t>
  </si>
  <si>
    <t>Filt13</t>
  </si>
  <si>
    <t>Filt14</t>
  </si>
  <si>
    <t>Filt15</t>
  </si>
  <si>
    <t>GLCTR1</t>
  </si>
  <si>
    <t>GLCTR2</t>
  </si>
  <si>
    <t>GLCTR3</t>
  </si>
  <si>
    <t>GLCTR4</t>
  </si>
  <si>
    <t>GLCTR5</t>
  </si>
  <si>
    <t>GLCTR6</t>
  </si>
  <si>
    <t>GLCTR7</t>
  </si>
  <si>
    <t>GLCTR8</t>
  </si>
  <si>
    <t>GLCTR9</t>
  </si>
  <si>
    <t>GLCTR10</t>
  </si>
  <si>
    <t>GLCTR11</t>
  </si>
  <si>
    <t>GLCTR12</t>
  </si>
  <si>
    <t>GLCTR13</t>
  </si>
  <si>
    <t>CORRUGCTN1</t>
  </si>
  <si>
    <t>CORRUGCTN2</t>
  </si>
  <si>
    <t>CORRUGCTN3</t>
  </si>
  <si>
    <t>CORRUGCTN4</t>
  </si>
  <si>
    <t>CORRUGCTN5</t>
  </si>
  <si>
    <t>CORRUGCTN6</t>
  </si>
  <si>
    <t>CORRUGCTN7</t>
  </si>
  <si>
    <t>CORRUGCTN8</t>
  </si>
  <si>
    <t>CORRUGCTN9</t>
  </si>
  <si>
    <t>CORRUGCTN10</t>
  </si>
  <si>
    <t>Chem29</t>
  </si>
  <si>
    <t>Chem30</t>
  </si>
  <si>
    <t>Chem31</t>
  </si>
  <si>
    <t>Chem32</t>
  </si>
  <si>
    <t>Chem33</t>
  </si>
  <si>
    <t>Chem34</t>
  </si>
  <si>
    <t>Chem35</t>
  </si>
  <si>
    <t>Chem36</t>
  </si>
  <si>
    <t>Chem37</t>
  </si>
  <si>
    <t>Chem38</t>
  </si>
  <si>
    <t>Chem39</t>
  </si>
  <si>
    <t>Chem40</t>
  </si>
  <si>
    <t>Chem41</t>
  </si>
  <si>
    <t>Chem42</t>
  </si>
  <si>
    <t>Chem43</t>
  </si>
  <si>
    <t>Chem44</t>
  </si>
  <si>
    <t>Chem45</t>
  </si>
  <si>
    <t>Chem46</t>
  </si>
  <si>
    <t>Chem47</t>
  </si>
  <si>
    <t>Chem48</t>
  </si>
  <si>
    <t>Chem49</t>
  </si>
  <si>
    <t>Chem50</t>
  </si>
  <si>
    <t>Chem51</t>
  </si>
  <si>
    <t>Chem52</t>
  </si>
  <si>
    <t>Chem53</t>
  </si>
  <si>
    <t>Chem54</t>
  </si>
  <si>
    <t>Chem55</t>
  </si>
  <si>
    <t>Chem56</t>
  </si>
  <si>
    <t>Chem57</t>
  </si>
  <si>
    <t>Chem58</t>
  </si>
  <si>
    <t>Chem59</t>
  </si>
  <si>
    <t>Chem60</t>
  </si>
  <si>
    <t>Chem61</t>
  </si>
  <si>
    <t>Chem62</t>
  </si>
  <si>
    <t>Chemicals</t>
  </si>
  <si>
    <t>Filters</t>
  </si>
  <si>
    <t>Glass Containers</t>
  </si>
  <si>
    <t>Corrugated Cartons</t>
  </si>
  <si>
    <t>ABC Chemicals</t>
  </si>
  <si>
    <t>Atlas Chemicals</t>
  </si>
  <si>
    <t>Universal Chemicals</t>
  </si>
  <si>
    <t>Specialty Chemicals</t>
  </si>
  <si>
    <t>Star Chemicals</t>
  </si>
  <si>
    <t>Price/Unit</t>
  </si>
  <si>
    <t>Fine Filters</t>
  </si>
  <si>
    <t>ScreenCo</t>
  </si>
  <si>
    <t>ProMesh</t>
  </si>
  <si>
    <t>Filtrite</t>
  </si>
  <si>
    <t>Glasspac</t>
  </si>
  <si>
    <t>cleartainer</t>
  </si>
  <si>
    <t>Corruworld</t>
  </si>
  <si>
    <t>Packship</t>
  </si>
  <si>
    <t>Corrugreat</t>
  </si>
  <si>
    <t>Annual requirement</t>
  </si>
  <si>
    <t>Annual spend</t>
  </si>
  <si>
    <t>STELLAR CHEMICALS LTD.</t>
  </si>
  <si>
    <t>PROCUREMENT SPEND ANALYSIS</t>
  </si>
  <si>
    <t>Data for financial year.</t>
  </si>
  <si>
    <t>Total</t>
  </si>
  <si>
    <t>Row Labels</t>
  </si>
  <si>
    <t>Grand Total</t>
  </si>
  <si>
    <t>Count of vendor</t>
  </si>
  <si>
    <t>Sum of Annual spend</t>
  </si>
  <si>
    <t>Spend Authorization</t>
  </si>
  <si>
    <t>MRP: Non-COGS</t>
  </si>
  <si>
    <t>MRP: COGS</t>
  </si>
  <si>
    <t>Spot Purchasing Cash</t>
  </si>
  <si>
    <t>Spot Purchasing Credit Card</t>
  </si>
  <si>
    <t>Spend Category</t>
  </si>
  <si>
    <t>Amount</t>
  </si>
  <si>
    <t>%</t>
  </si>
  <si>
    <t>Comments</t>
  </si>
  <si>
    <t>Maverick Buying (post-purchase auhoirzation)</t>
  </si>
  <si>
    <t>Critical Materials Management</t>
  </si>
  <si>
    <t>Total Items Purchased</t>
  </si>
  <si>
    <t>Critical items</t>
  </si>
  <si>
    <t>Critical/Non-Critical</t>
  </si>
  <si>
    <t>C</t>
  </si>
  <si>
    <t>N</t>
  </si>
  <si>
    <t>Critical items with more than one vendors</t>
  </si>
  <si>
    <t>Count of Item #</t>
  </si>
  <si>
    <t>Less than recommended 95%</t>
  </si>
  <si>
    <t>No. of items bought from more than 1 vendors</t>
  </si>
  <si>
    <t>Less than recommended 25%</t>
  </si>
  <si>
    <t>Exceeds maverick buying limit of 5%</t>
  </si>
  <si>
    <t>Do prices from Specialty Chemicals reflect volume buying discount?</t>
  </si>
  <si>
    <t>Price Level 1</t>
  </si>
  <si>
    <t>Price Level 2</t>
  </si>
  <si>
    <t>Price Level 3</t>
  </si>
  <si>
    <t>Count of Price Level 1</t>
  </si>
  <si>
    <t>Count of Price Level 2</t>
  </si>
  <si>
    <t>Count of Price Level 3</t>
  </si>
  <si>
    <t>Vendor price comparison for items bought from more than one vendors.</t>
  </si>
  <si>
    <t>Do vendor performance ratings align with the respective spend?</t>
  </si>
  <si>
    <t>SPEND ANALYSIS</t>
  </si>
  <si>
    <t>Questions:</t>
  </si>
  <si>
    <t>(1)</t>
  </si>
  <si>
    <t>(2)</t>
  </si>
  <si>
    <t>(5)</t>
  </si>
  <si>
    <t>(3)</t>
  </si>
  <si>
    <t>Explanation:</t>
  </si>
  <si>
    <t>(1): 4 out of 6 items purchased from Atlas Chemicals are in the highest price bracket, which calls for a review to find alternate sources with lower price.</t>
  </si>
  <si>
    <t>(2): Specialty Chemicals pricing is more evenly disributed over the pricing levels.</t>
  </si>
  <si>
    <t>(3): Star Chemical's supplies are also priced evenly through the pricing levels.</t>
  </si>
  <si>
    <t>(4): 5 out of 7 items supplied by Universal Chemicals are in the lowest price bracket, 2 in the middle and none in the highest bracket.</t>
  </si>
  <si>
    <t xml:space="preserve">Vendor pricing comparison is used where one materials is purchased from more than one vendors due to strategic reasons, </t>
  </si>
  <si>
    <t>sucha as having a back-up supplier for critical materials, large volume requirements difficult to be supplied by one vendor, etc.</t>
  </si>
  <si>
    <t>Since different vendors may have different prices for the same or similar material, the buyer need to assess which vendors</t>
  </si>
  <si>
    <t>materials tend to be in the lower bracket and which ones in the higher bracket. This helps the buyer to determine the volumes</t>
  </si>
  <si>
    <t>to be allocated to each vendor to achieve the optimum overall price while meeting the strategic objective of having back-up vendors.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</si>
</sst>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&quot;$&quot;#,##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9">
    <xf numFmtId="0" fontId="0" fillId="0" borderId="0" xfId="0"/>
    <xf numFmtId="0" fontId="3" fillId="0" borderId="0" xfId="0" applyFont="1"/>
    <xf numFmtId="0" fontId="0" fillId="0" borderId="0" xfId="0" applyAlignment="1">
      <alignment wrapText="1"/>
    </xf>
    <xf numFmtId="0" fontId="3" fillId="2" borderId="0" xfId="0" applyFont="1" applyFill="1" applyAlignment="1">
      <alignment wrapText="1"/>
    </xf>
    <xf numFmtId="0" fontId="3" fillId="2" borderId="0" xfId="0" applyFont="1" applyFill="1" applyAlignment="1">
      <alignment horizontal="center" wrapText="1"/>
    </xf>
    <xf numFmtId="0" fontId="0" fillId="0" borderId="0" xfId="0" applyAlignment="1">
      <alignment horizontal="center"/>
    </xf>
    <xf numFmtId="164" fontId="0" fillId="0" borderId="0" xfId="0" applyNumberFormat="1"/>
    <xf numFmtId="164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left" indent="1"/>
    </xf>
    <xf numFmtId="0" fontId="0" fillId="0" borderId="0" xfId="0" applyNumberFormat="1"/>
    <xf numFmtId="3" fontId="0" fillId="0" borderId="0" xfId="0" applyNumberFormat="1"/>
    <xf numFmtId="0" fontId="3" fillId="0" borderId="0" xfId="0" applyFont="1" applyAlignment="1">
      <alignment horizontal="center"/>
    </xf>
    <xf numFmtId="9" fontId="0" fillId="0" borderId="0" xfId="1" applyFont="1" applyAlignment="1">
      <alignment horizontal="center"/>
    </xf>
    <xf numFmtId="0" fontId="2" fillId="0" borderId="0" xfId="0" applyFont="1"/>
    <xf numFmtId="165" fontId="0" fillId="0" borderId="0" xfId="0" applyNumberFormat="1"/>
    <xf numFmtId="0" fontId="0" fillId="0" borderId="0" xfId="0" applyAlignment="1">
      <alignment horizontal="center" wrapText="1"/>
    </xf>
    <xf numFmtId="9" fontId="0" fillId="0" borderId="0" xfId="1" applyFont="1" applyAlignment="1">
      <alignment horizontal="center" wrapText="1"/>
    </xf>
    <xf numFmtId="9" fontId="2" fillId="0" borderId="0" xfId="1" applyFont="1" applyAlignment="1">
      <alignment horizontal="center"/>
    </xf>
    <xf numFmtId="0" fontId="5" fillId="0" borderId="0" xfId="0" applyFont="1"/>
    <xf numFmtId="0" fontId="0" fillId="3" borderId="0" xfId="0" applyFill="1"/>
    <xf numFmtId="0" fontId="0" fillId="0" borderId="0" xfId="0" applyNumberFormat="1" applyAlignment="1">
      <alignment horizontal="center"/>
    </xf>
    <xf numFmtId="0" fontId="0" fillId="4" borderId="0" xfId="0" applyNumberFormat="1" applyFill="1" applyAlignment="1">
      <alignment horizontal="center"/>
    </xf>
    <xf numFmtId="0" fontId="5" fillId="5" borderId="0" xfId="0" applyNumberFormat="1" applyFont="1" applyFill="1" applyAlignment="1">
      <alignment horizontal="center"/>
    </xf>
    <xf numFmtId="0" fontId="3" fillId="0" borderId="0" xfId="0" applyFont="1" applyAlignment="1">
      <alignment horizontal="left"/>
    </xf>
    <xf numFmtId="0" fontId="0" fillId="0" borderId="0" xfId="0" quotePrefix="1"/>
    <xf numFmtId="0" fontId="0" fillId="0" borderId="0" xfId="0" applyFont="1" applyAlignment="1">
      <alignment horizontal="left"/>
    </xf>
  </cellXfs>
  <cellStyles count="2">
    <cellStyle name="Normal" xfId="0" builtinId="0"/>
    <cellStyle name="Percent" xfId="1" builtinId="5"/>
  </cellStyles>
  <dxfs count="6">
    <dxf>
      <fill>
        <patternFill patternType="solid">
          <bgColor theme="5"/>
        </patternFill>
      </fill>
    </dxf>
    <dxf>
      <font>
        <color auto="1"/>
      </font>
    </dxf>
    <dxf>
      <fill>
        <patternFill patternType="solid">
          <bgColor rgb="FF92D050"/>
        </patternFill>
      </fill>
    </dxf>
    <dxf>
      <alignment horizontal="center"/>
    </dxf>
    <dxf>
      <alignment horizontal="center"/>
    </dxf>
    <dxf>
      <numFmt numFmtId="3" formatCode="#,##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ivotCacheDefinition" Target="pivotCache/pivotCacheDefinition1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pivotCacheDefinition" Target="pivotCache/pivotCacheDefinition3.xml"/><Relationship Id="rId4" Type="http://schemas.openxmlformats.org/officeDocument/2006/relationships/worksheet" Target="worksheets/sheet4.xml"/><Relationship Id="rId9" Type="http://schemas.openxmlformats.org/officeDocument/2006/relationships/pivotCacheDefinition" Target="pivotCache/pivotCacheDefinition2.xml"/><Relationship Id="rId14" Type="http://schemas.openxmlformats.org/officeDocument/2006/relationships/calcChain" Target="calcChain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ftab Khan" refreshedDate="44465.295810185184" createdVersion="7" refreshedVersion="7" minRefreshableVersion="3" recordCount="137" xr:uid="{02E1C98B-1F43-40C4-BDD1-D92321A29B29}">
  <cacheSource type="worksheet">
    <worksheetSource ref="A5:H142" sheet="Master"/>
  </cacheSource>
  <cacheFields count="7">
    <cacheField name="Item #" numFmtId="0">
      <sharedItems containsSemiMixedTypes="0" containsString="0" containsNumber="1" containsInteger="1" minValue="1" maxValue="100" count="99">
        <n v="1"/>
        <n v="2"/>
        <n v="3"/>
        <n v="4"/>
        <n v="5"/>
        <n v="6"/>
        <n v="7"/>
        <n v="8"/>
        <n v="9"/>
        <n v="10"/>
        <n v="11"/>
        <n v="12"/>
        <n v="13"/>
        <n v="14"/>
        <n v="15"/>
        <n v="16"/>
        <n v="17"/>
        <n v="18"/>
        <n v="19"/>
        <n v="20"/>
        <n v="21"/>
        <n v="22"/>
        <n v="23"/>
        <n v="24"/>
        <n v="25"/>
        <n v="26"/>
        <n v="28"/>
        <n v="29"/>
        <n v="30"/>
        <n v="31"/>
        <n v="32"/>
        <n v="33"/>
        <n v="34"/>
        <n v="35"/>
        <n v="36"/>
        <n v="37"/>
        <n v="38"/>
        <n v="39"/>
        <n v="40"/>
        <n v="41"/>
        <n v="42"/>
        <n v="43"/>
        <n v="44"/>
        <n v="45"/>
        <n v="46"/>
        <n v="47"/>
        <n v="48"/>
        <n v="49"/>
        <n v="50"/>
        <n v="51"/>
        <n v="52"/>
        <n v="53"/>
        <n v="54"/>
        <n v="55"/>
        <n v="56"/>
        <n v="57"/>
        <n v="58"/>
        <n v="59"/>
        <n v="60"/>
        <n v="61"/>
        <n v="62"/>
        <n v="63"/>
        <n v="64"/>
        <n v="65"/>
        <n v="66"/>
        <n v="67"/>
        <n v="68"/>
        <n v="69"/>
        <n v="70"/>
        <n v="71"/>
        <n v="72"/>
        <n v="73"/>
        <n v="74"/>
        <n v="75"/>
        <n v="76"/>
        <n v="77"/>
        <n v="78"/>
        <n v="79"/>
        <n v="80"/>
        <n v="81"/>
        <n v="82"/>
        <n v="83"/>
        <n v="84"/>
        <n v="85"/>
        <n v="86"/>
        <n v="87"/>
        <n v="88"/>
        <n v="89"/>
        <n v="90"/>
        <n v="91"/>
        <n v="92"/>
        <n v="93"/>
        <n v="94"/>
        <n v="95"/>
        <n v="96"/>
        <n v="97"/>
        <n v="98"/>
        <n v="99"/>
        <n v="100"/>
      </sharedItems>
    </cacheField>
    <cacheField name="Decription" numFmtId="0">
      <sharedItems count="99">
        <s v="Chem1"/>
        <s v="Chem2"/>
        <s v="Chem3"/>
        <s v="Chem4"/>
        <s v="Chem5"/>
        <s v="Chem6"/>
        <s v="Chem7"/>
        <s v="Chem8"/>
        <s v="Chem9"/>
        <s v="Chem10"/>
        <s v="Chem11"/>
        <s v="Chem12"/>
        <s v="Chem13"/>
        <s v="Chem14"/>
        <s v="Chem15"/>
        <s v="Chem16"/>
        <s v="Chem17"/>
        <s v="Chem18"/>
        <s v="Chem19"/>
        <s v="Chem20"/>
        <s v="Chem21"/>
        <s v="Chem22"/>
        <s v="Chem23"/>
        <s v="Chem24"/>
        <s v="Chem25"/>
        <s v="Chem26"/>
        <s v="Chem28"/>
        <s v="Chem29"/>
        <s v="Chem30"/>
        <s v="Chem31"/>
        <s v="Chem32"/>
        <s v="Chem33"/>
        <s v="Chem34"/>
        <s v="Chem35"/>
        <s v="Chem36"/>
        <s v="Chem37"/>
        <s v="Chem38"/>
        <s v="Chem39"/>
        <s v="Chem40"/>
        <s v="Chem41"/>
        <s v="Chem42"/>
        <s v="Chem43"/>
        <s v="Chem44"/>
        <s v="Chem45"/>
        <s v="Chem46"/>
        <s v="Chem47"/>
        <s v="Chem48"/>
        <s v="Chem49"/>
        <s v="Chem50"/>
        <s v="Chem51"/>
        <s v="Chem52"/>
        <s v="Chem53"/>
        <s v="Chem54"/>
        <s v="Chem55"/>
        <s v="Chem56"/>
        <s v="Chem57"/>
        <s v="Chem58"/>
        <s v="Chem59"/>
        <s v="Chem60"/>
        <s v="Chem61"/>
        <s v="Chem62"/>
        <s v="Filt1"/>
        <s v="Filt2"/>
        <s v="Filt3"/>
        <s v="Filt4"/>
        <s v="Filt5"/>
        <s v="Filt6"/>
        <s v="Filt7"/>
        <s v="Filt8"/>
        <s v="Filt9"/>
        <s v="Filt10"/>
        <s v="Filt11"/>
        <s v="Filt12"/>
        <s v="Filt13"/>
        <s v="Filt14"/>
        <s v="Filt15"/>
        <s v="GLCTR1"/>
        <s v="GLCTR2"/>
        <s v="GLCTR3"/>
        <s v="GLCTR4"/>
        <s v="GLCTR5"/>
        <s v="GLCTR6"/>
        <s v="GLCTR7"/>
        <s v="GLCTR8"/>
        <s v="GLCTR9"/>
        <s v="GLCTR10"/>
        <s v="GLCTR11"/>
        <s v="GLCTR12"/>
        <s v="GLCTR13"/>
        <s v="CORRUGCTN1"/>
        <s v="CORRUGCTN2"/>
        <s v="CORRUGCTN3"/>
        <s v="CORRUGCTN4"/>
        <s v="CORRUGCTN5"/>
        <s v="CORRUGCTN6"/>
        <s v="CORRUGCTN7"/>
        <s v="CORRUGCTN8"/>
        <s v="CORRUGCTN9"/>
        <s v="CORRUGCTN10"/>
      </sharedItems>
    </cacheField>
    <cacheField name="category" numFmtId="0">
      <sharedItems/>
    </cacheField>
    <cacheField name="vendor" numFmtId="0">
      <sharedItems count="14">
        <s v="ABC Chemicals"/>
        <s v="Atlas Chemicals"/>
        <s v="Universal Chemicals"/>
        <s v="Specialty Chemicals"/>
        <s v="Star Chemicals"/>
        <s v="Fine Filters"/>
        <s v="ScreenCo"/>
        <s v="ProMesh"/>
        <s v="Filtrite"/>
        <s v="Glasspac"/>
        <s v="cleartainer"/>
        <s v="Corruworld"/>
        <s v="Packship"/>
        <s v="Corrugreat"/>
      </sharedItems>
    </cacheField>
    <cacheField name="Price/Unit" numFmtId="164">
      <sharedItems containsSemiMixedTypes="0" containsString="0" containsNumber="1" minValue="1.05" maxValue="280.10000000000002"/>
    </cacheField>
    <cacheField name="Annual requirement" numFmtId="3">
      <sharedItems containsSemiMixedTypes="0" containsString="0" containsNumber="1" containsInteger="1" minValue="900" maxValue="4500000"/>
    </cacheField>
    <cacheField name="Annual spend" numFmtId="164">
      <sharedItems containsSemiMixedTypes="0" containsString="0" containsNumber="1" minValue="18045" maxValue="46250000" count="116">
        <n v="5250000"/>
        <n v="191250"/>
        <n v="760000"/>
        <n v="3883750"/>
        <n v="30720000"/>
        <n v="2285500"/>
        <n v="2533000"/>
        <n v="460200"/>
        <n v="4143750"/>
        <n v="1182500"/>
        <n v="1830000"/>
        <n v="4182499.9999999995"/>
        <n v="3840000"/>
        <n v="46250000"/>
        <n v="10738000"/>
        <n v="68250"/>
        <n v="53750"/>
        <n v="951080"/>
        <n v="85050"/>
        <n v="19680"/>
        <n v="109800"/>
        <n v="388800"/>
        <n v="6400000"/>
        <n v="4481250"/>
        <n v="33280000"/>
        <n v="1202500"/>
        <n v="673000"/>
        <n v="3474200"/>
        <n v="6903000"/>
        <n v="225750"/>
        <n v="473000"/>
        <n v="194400"/>
        <n v="1195000"/>
        <n v="1048000"/>
        <n v="247250"/>
        <n v="28749.999999999996"/>
        <n v="26250"/>
        <n v="40500"/>
        <n v="41300"/>
        <n v="1410100"/>
        <n v="1840800"/>
        <n v="1353750"/>
        <n v="411750"/>
        <n v="13384000"/>
        <n v="2176000"/>
        <n v="204250"/>
        <n v="34361600"/>
        <n v="89250"/>
        <n v="250750.00000000003"/>
        <n v="991250"/>
        <n v="47250"/>
        <n v="3020800"/>
        <n v="129000"/>
        <n v="1994200"/>
        <n v="498750"/>
        <n v="182750"/>
        <n v="179250"/>
        <n v="3620240"/>
        <n v="33750"/>
        <n v="253700"/>
        <n v="122999.99999999999"/>
        <n v="776750"/>
        <n v="1021250"/>
        <n v="2607800"/>
        <n v="341250"/>
        <n v="32250"/>
        <n v="359900"/>
        <n v="63000"/>
        <n v="198250"/>
        <n v="5676250"/>
        <n v="262750"/>
        <n v="378090"/>
        <n v="315420"/>
        <n v="297675"/>
        <n v="314400"/>
        <n v="18045"/>
        <n v="420150.00000000006"/>
        <n v="247829.99999999997"/>
        <n v="212625"/>
        <n v="141480"/>
        <n v="42105"/>
        <n v="980350.00000000012"/>
        <n v="600800"/>
        <n v="76545"/>
        <n v="30075"/>
        <n v="462165.00000000006"/>
        <n v="375500"/>
        <n v="153090"/>
        <n v="127575"/>
        <n v="2472500"/>
        <n v="8000000"/>
        <n v="10237500"/>
        <n v="13275000"/>
        <n v="2625000"/>
        <n v="4024999.9999999995"/>
        <n v="2127500"/>
        <n v="7875000"/>
        <n v="8977500"/>
        <n v="3307500"/>
        <n v="5175000"/>
        <n v="7375000"/>
        <n v="11200000"/>
        <n v="3737500"/>
        <n v="328250"/>
        <n v="169750"/>
        <n v="417600"/>
        <n v="300000"/>
        <n v="213750"/>
        <n v="565880"/>
        <n v="291200"/>
        <n v="173950"/>
        <n v="126250"/>
        <n v="127500"/>
        <n v="109200"/>
        <n v="212500"/>
        <n v="342000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ftab Khan" refreshedDate="44465.327227199072" createdVersion="7" refreshedVersion="7" minRefreshableVersion="3" recordCount="137" xr:uid="{8BAA2FDD-1F11-4387-84D5-FD53C1101633}">
  <cacheSource type="worksheet">
    <worksheetSource ref="A5:I142" sheet="Master"/>
  </cacheSource>
  <cacheFields count="9">
    <cacheField name="Item #" numFmtId="0">
      <sharedItems containsSemiMixedTypes="0" containsString="0" containsNumber="1" containsInteger="1" minValue="1" maxValue="100"/>
    </cacheField>
    <cacheField name="Decription" numFmtId="0">
      <sharedItems/>
    </cacheField>
    <cacheField name="category" numFmtId="0">
      <sharedItems/>
    </cacheField>
    <cacheField name="Critical/Non-Critical" numFmtId="0">
      <sharedItems/>
    </cacheField>
    <cacheField name="vendor" numFmtId="0">
      <sharedItems count="14">
        <s v="ABC Chemicals"/>
        <s v="Atlas Chemicals"/>
        <s v="Universal Chemicals"/>
        <s v="Specialty Chemicals"/>
        <s v="Star Chemicals"/>
        <s v="Fine Filters"/>
        <s v="ScreenCo"/>
        <s v="ProMesh"/>
        <s v="Filtrite"/>
        <s v="Glasspac"/>
        <s v="cleartainer"/>
        <s v="Corruworld"/>
        <s v="Packship"/>
        <s v="Corrugreat"/>
      </sharedItems>
    </cacheField>
    <cacheField name="Price/Unit" numFmtId="164">
      <sharedItems containsSemiMixedTypes="0" containsString="0" containsNumber="1" minValue="1.05" maxValue="280.10000000000002"/>
    </cacheField>
    <cacheField name="Annual requirement" numFmtId="3">
      <sharedItems containsSemiMixedTypes="0" containsString="0" containsNumber="1" containsInteger="1" minValue="900" maxValue="4500000"/>
    </cacheField>
    <cacheField name="Annual spend" numFmtId="164">
      <sharedItems containsSemiMixedTypes="0" containsString="0" containsNumber="1" minValue="18045" maxValue="46250000"/>
    </cacheField>
    <cacheField name="Price Level" numFmtId="0">
      <sharedItems containsString="0" containsBlank="1" containsNumber="1" containsInteger="1" minValue="1" maxValue="3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ftab Khan" refreshedDate="44465.331794444442" createdVersion="7" refreshedVersion="7" minRefreshableVersion="3" recordCount="137" xr:uid="{0F0F49AA-5B33-48B7-8023-286464D385DE}">
  <cacheSource type="worksheet">
    <worksheetSource ref="A5:K142" sheet="Master"/>
  </cacheSource>
  <cacheFields count="11">
    <cacheField name="Item #" numFmtId="0">
      <sharedItems containsSemiMixedTypes="0" containsString="0" containsNumber="1" containsInteger="1" minValue="1" maxValue="100"/>
    </cacheField>
    <cacheField name="Decription" numFmtId="0">
      <sharedItems/>
    </cacheField>
    <cacheField name="category" numFmtId="0">
      <sharedItems/>
    </cacheField>
    <cacheField name="Critical/Non-Critical" numFmtId="0">
      <sharedItems/>
    </cacheField>
    <cacheField name="vendor" numFmtId="0">
      <sharedItems count="14">
        <s v="ABC Chemicals"/>
        <s v="Atlas Chemicals"/>
        <s v="Universal Chemicals"/>
        <s v="Specialty Chemicals"/>
        <s v="Star Chemicals"/>
        <s v="Fine Filters"/>
        <s v="ScreenCo"/>
        <s v="ProMesh"/>
        <s v="Filtrite"/>
        <s v="Glasspac"/>
        <s v="cleartainer"/>
        <s v="Corruworld"/>
        <s v="Packship"/>
        <s v="Corrugreat"/>
      </sharedItems>
    </cacheField>
    <cacheField name="Price/Unit" numFmtId="164">
      <sharedItems containsSemiMixedTypes="0" containsString="0" containsNumber="1" minValue="1.05" maxValue="280.10000000000002"/>
    </cacheField>
    <cacheField name="Annual requirement" numFmtId="3">
      <sharedItems containsSemiMixedTypes="0" containsString="0" containsNumber="1" containsInteger="1" minValue="900" maxValue="4500000"/>
    </cacheField>
    <cacheField name="Annual spend" numFmtId="164">
      <sharedItems containsSemiMixedTypes="0" containsString="0" containsNumber="1" minValue="18045" maxValue="46250000"/>
    </cacheField>
    <cacheField name="Price Level 1" numFmtId="0">
      <sharedItems containsString="0" containsBlank="1" containsNumber="1" containsInteger="1" minValue="1" maxValue="1"/>
    </cacheField>
    <cacheField name="Price Level 2" numFmtId="0">
      <sharedItems containsString="0" containsBlank="1" containsNumber="1" containsInteger="1" minValue="1" maxValue="1"/>
    </cacheField>
    <cacheField name="Price Level 3" numFmtId="0">
      <sharedItems containsString="0" containsBlank="1" containsNumber="1" containsInteger="1" minValue="1" maxValue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37">
  <r>
    <x v="0"/>
    <x v="0"/>
    <s v="Chemicals"/>
    <x v="0"/>
    <n v="3.5"/>
    <n v="1500000"/>
    <x v="0"/>
  </r>
  <r>
    <x v="1"/>
    <x v="1"/>
    <s v="Chemicals"/>
    <x v="1"/>
    <n v="4.25"/>
    <n v="45000"/>
    <x v="1"/>
  </r>
  <r>
    <x v="1"/>
    <x v="1"/>
    <s v="Chemicals"/>
    <x v="2"/>
    <n v="3.8"/>
    <n v="200000"/>
    <x v="2"/>
  </r>
  <r>
    <x v="2"/>
    <x v="2"/>
    <s v="Chemicals"/>
    <x v="2"/>
    <n v="11.95"/>
    <n v="325000"/>
    <x v="3"/>
  </r>
  <r>
    <x v="3"/>
    <x v="3"/>
    <s v="Chemicals"/>
    <x v="3"/>
    <n v="25.6"/>
    <n v="1200000"/>
    <x v="4"/>
  </r>
  <r>
    <x v="4"/>
    <x v="4"/>
    <s v="Chemicals"/>
    <x v="4"/>
    <n v="65.3"/>
    <n v="35000"/>
    <x v="5"/>
  </r>
  <r>
    <x v="5"/>
    <x v="5"/>
    <s v="Chemicals"/>
    <x v="3"/>
    <n v="29.8"/>
    <n v="85000"/>
    <x v="6"/>
  </r>
  <r>
    <x v="5"/>
    <x v="5"/>
    <s v="Chemicals"/>
    <x v="2"/>
    <n v="30.68"/>
    <n v="15000"/>
    <x v="7"/>
  </r>
  <r>
    <x v="5"/>
    <x v="5"/>
    <s v="Chemicals"/>
    <x v="1"/>
    <n v="33.15"/>
    <n v="125000"/>
    <x v="8"/>
  </r>
  <r>
    <x v="6"/>
    <x v="6"/>
    <s v="Chemicals"/>
    <x v="0"/>
    <n v="2.15"/>
    <n v="550000"/>
    <x v="9"/>
  </r>
  <r>
    <x v="7"/>
    <x v="7"/>
    <s v="Chemicals"/>
    <x v="1"/>
    <n v="3.05"/>
    <n v="600000"/>
    <x v="10"/>
  </r>
  <r>
    <x v="8"/>
    <x v="8"/>
    <s v="Chemicals"/>
    <x v="2"/>
    <n v="11.95"/>
    <n v="350000"/>
    <x v="11"/>
  </r>
  <r>
    <x v="9"/>
    <x v="9"/>
    <s v="Chemicals"/>
    <x v="2"/>
    <n v="25.6"/>
    <n v="150000"/>
    <x v="12"/>
  </r>
  <r>
    <x v="10"/>
    <x v="10"/>
    <s v="Chemicals"/>
    <x v="3"/>
    <n v="18.5"/>
    <n v="2500000"/>
    <x v="13"/>
  </r>
  <r>
    <x v="11"/>
    <x v="11"/>
    <s v="Chemicals"/>
    <x v="4"/>
    <n v="30.68"/>
    <n v="350000"/>
    <x v="14"/>
  </r>
  <r>
    <x v="12"/>
    <x v="12"/>
    <s v="Chemicals"/>
    <x v="3"/>
    <n v="1.05"/>
    <n v="65000"/>
    <x v="15"/>
  </r>
  <r>
    <x v="13"/>
    <x v="13"/>
    <s v="Chemicals"/>
    <x v="2"/>
    <n v="2.15"/>
    <n v="25000"/>
    <x v="16"/>
  </r>
  <r>
    <x v="14"/>
    <x v="14"/>
    <s v="Chemicals"/>
    <x v="1"/>
    <n v="30.68"/>
    <n v="31000"/>
    <x v="17"/>
  </r>
  <r>
    <x v="15"/>
    <x v="15"/>
    <s v="Chemicals"/>
    <x v="4"/>
    <n v="1.05"/>
    <n v="81000"/>
    <x v="18"/>
  </r>
  <r>
    <x v="16"/>
    <x v="16"/>
    <s v="Chemicals"/>
    <x v="3"/>
    <n v="3.28"/>
    <n v="6000"/>
    <x v="19"/>
  </r>
  <r>
    <x v="16"/>
    <x v="16"/>
    <s v="Chemicals"/>
    <x v="2"/>
    <n v="3.05"/>
    <n v="36000"/>
    <x v="20"/>
  </r>
  <r>
    <x v="16"/>
    <x v="16"/>
    <s v="Chemicals"/>
    <x v="1"/>
    <n v="4.05"/>
    <n v="96000"/>
    <x v="21"/>
  </r>
  <r>
    <x v="17"/>
    <x v="17"/>
    <s v="Chemicals"/>
    <x v="2"/>
    <n v="25.6"/>
    <n v="250000"/>
    <x v="22"/>
  </r>
  <r>
    <x v="18"/>
    <x v="18"/>
    <s v="Chemicals"/>
    <x v="2"/>
    <n v="11.95"/>
    <n v="375000"/>
    <x v="23"/>
  </r>
  <r>
    <x v="19"/>
    <x v="19"/>
    <s v="Chemicals"/>
    <x v="3"/>
    <n v="25.6"/>
    <n v="1300000"/>
    <x v="24"/>
  </r>
  <r>
    <x v="20"/>
    <x v="20"/>
    <s v="Chemicals"/>
    <x v="4"/>
    <n v="18.5"/>
    <n v="65000"/>
    <x v="25"/>
  </r>
  <r>
    <x v="21"/>
    <x v="21"/>
    <s v="Chemicals"/>
    <x v="3"/>
    <n v="30.68"/>
    <n v="15000"/>
    <x v="7"/>
  </r>
  <r>
    <x v="21"/>
    <x v="21"/>
    <s v="Chemicals"/>
    <x v="2"/>
    <n v="33.65"/>
    <n v="20000"/>
    <x v="26"/>
  </r>
  <r>
    <x v="21"/>
    <x v="21"/>
    <s v="Chemicals"/>
    <x v="1"/>
    <n v="29.95"/>
    <n v="116000"/>
    <x v="27"/>
  </r>
  <r>
    <x v="22"/>
    <x v="22"/>
    <s v="Chemicals"/>
    <x v="4"/>
    <n v="30.68"/>
    <n v="225000"/>
    <x v="28"/>
  </r>
  <r>
    <x v="23"/>
    <x v="23"/>
    <s v="Chemicals"/>
    <x v="0"/>
    <n v="1.05"/>
    <n v="215000"/>
    <x v="29"/>
  </r>
  <r>
    <x v="24"/>
    <x v="24"/>
    <s v="Chemicals"/>
    <x v="1"/>
    <n v="2.15"/>
    <n v="220000"/>
    <x v="30"/>
  </r>
  <r>
    <x v="25"/>
    <x v="25"/>
    <s v="Chemicals"/>
    <x v="2"/>
    <n v="12.15"/>
    <n v="16000"/>
    <x v="31"/>
  </r>
  <r>
    <x v="25"/>
    <x v="25"/>
    <s v="Chemicals"/>
    <x v="4"/>
    <n v="11.95"/>
    <n v="100000"/>
    <x v="32"/>
  </r>
  <r>
    <x v="25"/>
    <x v="25"/>
    <s v="Chemicals"/>
    <x v="3"/>
    <n v="13.1"/>
    <n v="80000"/>
    <x v="33"/>
  </r>
  <r>
    <x v="26"/>
    <x v="26"/>
    <s v="Chemicals"/>
    <x v="4"/>
    <n v="2.15"/>
    <n v="115000"/>
    <x v="34"/>
  </r>
  <r>
    <x v="27"/>
    <x v="27"/>
    <s v="Chemicals"/>
    <x v="3"/>
    <n v="1.1499999999999999"/>
    <n v="25000"/>
    <x v="35"/>
  </r>
  <r>
    <x v="27"/>
    <x v="27"/>
    <s v="Chemicals"/>
    <x v="2"/>
    <n v="1.05"/>
    <n v="25000"/>
    <x v="36"/>
  </r>
  <r>
    <x v="27"/>
    <x v="27"/>
    <s v="Chemicals"/>
    <x v="1"/>
    <n v="1.35"/>
    <n v="30000"/>
    <x v="37"/>
  </r>
  <r>
    <x v="27"/>
    <x v="27"/>
    <s v="Chemicals"/>
    <x v="0"/>
    <n v="1.18"/>
    <n v="35000"/>
    <x v="38"/>
  </r>
  <r>
    <x v="28"/>
    <x v="28"/>
    <s v="Chemicals"/>
    <x v="1"/>
    <n v="11.95"/>
    <n v="118000"/>
    <x v="39"/>
  </r>
  <r>
    <x v="29"/>
    <x v="29"/>
    <s v="Chemicals"/>
    <x v="2"/>
    <n v="30.68"/>
    <n v="60000"/>
    <x v="40"/>
  </r>
  <r>
    <x v="30"/>
    <x v="30"/>
    <s v="Chemicals"/>
    <x v="2"/>
    <n v="1.05"/>
    <n v="65000"/>
    <x v="15"/>
  </r>
  <r>
    <x v="31"/>
    <x v="31"/>
    <s v="Chemicals"/>
    <x v="3"/>
    <n v="2.85"/>
    <n v="475000"/>
    <x v="41"/>
  </r>
  <r>
    <x v="31"/>
    <x v="31"/>
    <s v="Chemicals"/>
    <x v="4"/>
    <n v="3.05"/>
    <n v="135000"/>
    <x v="42"/>
  </r>
  <r>
    <x v="32"/>
    <x v="32"/>
    <s v="Chemicals"/>
    <x v="3"/>
    <n v="11.95"/>
    <n v="1120000"/>
    <x v="43"/>
  </r>
  <r>
    <x v="33"/>
    <x v="33"/>
    <s v="Chemicals"/>
    <x v="2"/>
    <n v="25.6"/>
    <n v="85000"/>
    <x v="44"/>
  </r>
  <r>
    <x v="34"/>
    <x v="34"/>
    <s v="Chemicals"/>
    <x v="1"/>
    <n v="2.15"/>
    <n v="95000"/>
    <x v="45"/>
  </r>
  <r>
    <x v="35"/>
    <x v="35"/>
    <s v="Chemicals"/>
    <x v="4"/>
    <n v="30.68"/>
    <n v="1120000"/>
    <x v="46"/>
  </r>
  <r>
    <x v="36"/>
    <x v="36"/>
    <s v="Chemicals"/>
    <x v="3"/>
    <n v="1.05"/>
    <n v="85000"/>
    <x v="47"/>
  </r>
  <r>
    <x v="37"/>
    <x v="37"/>
    <s v="Chemicals"/>
    <x v="2"/>
    <n v="2.15"/>
    <n v="95000"/>
    <x v="45"/>
  </r>
  <r>
    <x v="38"/>
    <x v="38"/>
    <s v="Chemicals"/>
    <x v="1"/>
    <n v="2.95"/>
    <n v="85000"/>
    <x v="48"/>
  </r>
  <r>
    <x v="38"/>
    <x v="38"/>
    <s v="Chemicals"/>
    <x v="2"/>
    <n v="3.05"/>
    <n v="325000"/>
    <x v="49"/>
  </r>
  <r>
    <x v="38"/>
    <x v="38"/>
    <s v="Chemicals"/>
    <x v="3"/>
    <n v="3.15"/>
    <n v="15000"/>
    <x v="50"/>
  </r>
  <r>
    <x v="39"/>
    <x v="39"/>
    <s v="Chemicals"/>
    <x v="2"/>
    <n v="25.6"/>
    <n v="118000"/>
    <x v="51"/>
  </r>
  <r>
    <x v="40"/>
    <x v="40"/>
    <s v="Chemicals"/>
    <x v="1"/>
    <n v="2.15"/>
    <n v="60000"/>
    <x v="52"/>
  </r>
  <r>
    <x v="41"/>
    <x v="41"/>
    <s v="Chemicals"/>
    <x v="4"/>
    <n v="30.68"/>
    <n v="65000"/>
    <x v="53"/>
  </r>
  <r>
    <x v="42"/>
    <x v="42"/>
    <s v="Chemicals"/>
    <x v="0"/>
    <n v="1.05"/>
    <n v="475000"/>
    <x v="54"/>
  </r>
  <r>
    <x v="43"/>
    <x v="43"/>
    <s v="Chemicals"/>
    <x v="1"/>
    <n v="2.15"/>
    <n v="85000"/>
    <x v="55"/>
  </r>
  <r>
    <x v="44"/>
    <x v="44"/>
    <s v="Chemicals"/>
    <x v="2"/>
    <n v="3.05"/>
    <n v="325000"/>
    <x v="49"/>
  </r>
  <r>
    <x v="45"/>
    <x v="45"/>
    <s v="Chemicals"/>
    <x v="2"/>
    <n v="11.95"/>
    <n v="15000"/>
    <x v="56"/>
  </r>
  <r>
    <x v="46"/>
    <x v="46"/>
    <s v="Chemicals"/>
    <x v="3"/>
    <n v="30.68"/>
    <n v="118000"/>
    <x v="57"/>
  </r>
  <r>
    <x v="47"/>
    <x v="47"/>
    <s v="Chemicals"/>
    <x v="4"/>
    <n v="2.25"/>
    <n v="15000"/>
    <x v="58"/>
  </r>
  <r>
    <x v="47"/>
    <x v="47"/>
    <s v="Chemicals"/>
    <x v="3"/>
    <n v="2.15"/>
    <n v="118000"/>
    <x v="59"/>
  </r>
  <r>
    <x v="47"/>
    <x v="47"/>
    <s v="Chemicals"/>
    <x v="2"/>
    <n v="2.0499999999999998"/>
    <n v="60000"/>
    <x v="60"/>
  </r>
  <r>
    <x v="48"/>
    <x v="48"/>
    <s v="Chemicals"/>
    <x v="1"/>
    <n v="11.95"/>
    <n v="65000"/>
    <x v="61"/>
  </r>
  <r>
    <x v="49"/>
    <x v="49"/>
    <s v="Chemicals"/>
    <x v="0"/>
    <n v="2.15"/>
    <n v="475000"/>
    <x v="62"/>
  </r>
  <r>
    <x v="50"/>
    <x v="50"/>
    <s v="Chemicals"/>
    <x v="1"/>
    <n v="30.68"/>
    <n v="85000"/>
    <x v="63"/>
  </r>
  <r>
    <x v="51"/>
    <x v="51"/>
    <s v="Chemicals"/>
    <x v="2"/>
    <n v="1.05"/>
    <n v="325000"/>
    <x v="64"/>
  </r>
  <r>
    <x v="52"/>
    <x v="52"/>
    <s v="Chemicals"/>
    <x v="3"/>
    <n v="2.15"/>
    <n v="15000"/>
    <x v="65"/>
  </r>
  <r>
    <x v="53"/>
    <x v="53"/>
    <s v="Chemicals"/>
    <x v="2"/>
    <n v="3.05"/>
    <n v="118000"/>
    <x v="66"/>
  </r>
  <r>
    <x v="54"/>
    <x v="54"/>
    <s v="Chemicals"/>
    <x v="1"/>
    <n v="11.95"/>
    <n v="15000"/>
    <x v="56"/>
  </r>
  <r>
    <x v="55"/>
    <x v="55"/>
    <s v="Chemicals"/>
    <x v="4"/>
    <n v="30.68"/>
    <n v="118000"/>
    <x v="57"/>
  </r>
  <r>
    <x v="56"/>
    <x v="56"/>
    <s v="Chemicals"/>
    <x v="3"/>
    <n v="1.05"/>
    <n v="60000"/>
    <x v="67"/>
  </r>
  <r>
    <x v="57"/>
    <x v="57"/>
    <s v="Chemicals"/>
    <x v="2"/>
    <n v="2.15"/>
    <n v="60000"/>
    <x v="52"/>
  </r>
  <r>
    <x v="58"/>
    <x v="58"/>
    <s v="Chemicals"/>
    <x v="1"/>
    <n v="3.05"/>
    <n v="65000"/>
    <x v="68"/>
  </r>
  <r>
    <x v="59"/>
    <x v="59"/>
    <s v="Chemicals"/>
    <x v="2"/>
    <n v="11.95"/>
    <n v="475000"/>
    <x v="69"/>
  </r>
  <r>
    <x v="60"/>
    <x v="60"/>
    <s v="Chemicals"/>
    <x v="2"/>
    <n v="1.05"/>
    <n v="85000"/>
    <x v="47"/>
  </r>
  <r>
    <x v="61"/>
    <x v="61"/>
    <s v="Filters"/>
    <x v="5"/>
    <n v="105.1"/>
    <n v="2500"/>
    <x v="70"/>
  </r>
  <r>
    <x v="62"/>
    <x v="62"/>
    <s v="Filters"/>
    <x v="6"/>
    <n v="210.05"/>
    <n v="1800"/>
    <x v="71"/>
  </r>
  <r>
    <x v="63"/>
    <x v="63"/>
    <s v="Filters"/>
    <x v="7"/>
    <n v="150.19999999999999"/>
    <n v="2100"/>
    <x v="72"/>
  </r>
  <r>
    <x v="63"/>
    <x v="63"/>
    <s v="Filters"/>
    <x v="8"/>
    <n v="85.05"/>
    <n v="3500"/>
    <x v="73"/>
  </r>
  <r>
    <x v="63"/>
    <x v="63"/>
    <s v="Filters"/>
    <x v="5"/>
    <n v="78.599999999999994"/>
    <n v="4000"/>
    <x v="74"/>
  </r>
  <r>
    <x v="64"/>
    <x v="64"/>
    <s v="Filters"/>
    <x v="6"/>
    <n v="20.05"/>
    <n v="900"/>
    <x v="75"/>
  </r>
  <r>
    <x v="64"/>
    <x v="64"/>
    <s v="Filters"/>
    <x v="7"/>
    <n v="280.10000000000002"/>
    <n v="1500"/>
    <x v="76"/>
  </r>
  <r>
    <x v="64"/>
    <x v="64"/>
    <s v="Filters"/>
    <x v="8"/>
    <n v="150.19999999999999"/>
    <n v="1650"/>
    <x v="77"/>
  </r>
  <r>
    <x v="65"/>
    <x v="65"/>
    <s v="Filters"/>
    <x v="8"/>
    <n v="85.05"/>
    <n v="2500"/>
    <x v="78"/>
  </r>
  <r>
    <x v="66"/>
    <x v="66"/>
    <s v="Filters"/>
    <x v="8"/>
    <n v="78.599999999999994"/>
    <n v="1800"/>
    <x v="79"/>
  </r>
  <r>
    <x v="67"/>
    <x v="67"/>
    <s v="Filters"/>
    <x v="8"/>
    <n v="20.05"/>
    <n v="2100"/>
    <x v="80"/>
  </r>
  <r>
    <x v="67"/>
    <x v="67"/>
    <s v="Filters"/>
    <x v="5"/>
    <n v="85.05"/>
    <n v="3500"/>
    <x v="73"/>
  </r>
  <r>
    <x v="67"/>
    <x v="67"/>
    <s v="Filters"/>
    <x v="5"/>
    <n v="78.599999999999994"/>
    <n v="4000"/>
    <x v="74"/>
  </r>
  <r>
    <x v="67"/>
    <x v="67"/>
    <s v="Filters"/>
    <x v="5"/>
    <n v="20.05"/>
    <n v="900"/>
    <x v="75"/>
  </r>
  <r>
    <x v="68"/>
    <x v="68"/>
    <s v="Filters"/>
    <x v="5"/>
    <n v="280.10000000000002"/>
    <n v="3500"/>
    <x v="81"/>
  </r>
  <r>
    <x v="68"/>
    <x v="68"/>
    <s v="Filters"/>
    <x v="6"/>
    <n v="150.19999999999999"/>
    <n v="4000"/>
    <x v="82"/>
  </r>
  <r>
    <x v="68"/>
    <x v="68"/>
    <s v="Filters"/>
    <x v="7"/>
    <n v="85.05"/>
    <n v="900"/>
    <x v="83"/>
  </r>
  <r>
    <x v="68"/>
    <x v="68"/>
    <s v="Filters"/>
    <x v="8"/>
    <n v="20.05"/>
    <n v="1500"/>
    <x v="84"/>
  </r>
  <r>
    <x v="69"/>
    <x v="69"/>
    <s v="Filters"/>
    <x v="8"/>
    <n v="280.10000000000002"/>
    <n v="1650"/>
    <x v="85"/>
  </r>
  <r>
    <x v="70"/>
    <x v="70"/>
    <s v="Filters"/>
    <x v="8"/>
    <n v="150.19999999999999"/>
    <n v="2500"/>
    <x v="86"/>
  </r>
  <r>
    <x v="70"/>
    <x v="70"/>
    <s v="Filters"/>
    <x v="8"/>
    <n v="85.05"/>
    <n v="1800"/>
    <x v="87"/>
  </r>
  <r>
    <x v="70"/>
    <x v="70"/>
    <s v="Filters"/>
    <x v="6"/>
    <n v="78.599999999999994"/>
    <n v="4000"/>
    <x v="74"/>
  </r>
  <r>
    <x v="71"/>
    <x v="71"/>
    <s v="Filters"/>
    <x v="5"/>
    <n v="20.05"/>
    <n v="900"/>
    <x v="75"/>
  </r>
  <r>
    <x v="72"/>
    <x v="72"/>
    <s v="Filters"/>
    <x v="6"/>
    <n v="85.05"/>
    <n v="3500"/>
    <x v="73"/>
  </r>
  <r>
    <x v="73"/>
    <x v="73"/>
    <s v="Filters"/>
    <x v="7"/>
    <n v="78.599999999999994"/>
    <n v="4000"/>
    <x v="74"/>
  </r>
  <r>
    <x v="74"/>
    <x v="74"/>
    <s v="Filters"/>
    <x v="8"/>
    <n v="20.05"/>
    <n v="900"/>
    <x v="75"/>
  </r>
  <r>
    <x v="75"/>
    <x v="75"/>
    <s v="Filters"/>
    <x v="5"/>
    <n v="85.05"/>
    <n v="1500"/>
    <x v="88"/>
  </r>
  <r>
    <x v="76"/>
    <x v="76"/>
    <s v="Glass Containers"/>
    <x v="9"/>
    <n v="2.15"/>
    <n v="1150000"/>
    <x v="89"/>
  </r>
  <r>
    <x v="77"/>
    <x v="77"/>
    <s v="Glass Containers"/>
    <x v="10"/>
    <n v="3.2"/>
    <n v="2500000"/>
    <x v="90"/>
  </r>
  <r>
    <x v="77"/>
    <x v="77"/>
    <s v="Glass Containers"/>
    <x v="10"/>
    <n v="3.25"/>
    <n v="3150000"/>
    <x v="91"/>
  </r>
  <r>
    <x v="77"/>
    <x v="77"/>
    <s v="Glass Containers"/>
    <x v="10"/>
    <n v="2.95"/>
    <n v="4500000"/>
    <x v="92"/>
  </r>
  <r>
    <x v="78"/>
    <x v="78"/>
    <s v="Glass Containers"/>
    <x v="10"/>
    <n v="1.05"/>
    <n v="2500000"/>
    <x v="93"/>
  </r>
  <r>
    <x v="79"/>
    <x v="79"/>
    <s v="Glass Containers"/>
    <x v="10"/>
    <n v="1.1499999999999999"/>
    <n v="3500000"/>
    <x v="94"/>
  </r>
  <r>
    <x v="80"/>
    <x v="80"/>
    <s v="Glass Containers"/>
    <x v="10"/>
    <n v="1.85"/>
    <n v="1150000"/>
    <x v="95"/>
  </r>
  <r>
    <x v="81"/>
    <x v="81"/>
    <s v="Glass Containers"/>
    <x v="10"/>
    <n v="3.15"/>
    <n v="2500000"/>
    <x v="96"/>
  </r>
  <r>
    <x v="82"/>
    <x v="82"/>
    <s v="Glass Containers"/>
    <x v="10"/>
    <n v="2.85"/>
    <n v="3150000"/>
    <x v="97"/>
  </r>
  <r>
    <x v="82"/>
    <x v="82"/>
    <s v="Glass Containers"/>
    <x v="9"/>
    <n v="2.95"/>
    <n v="4500000"/>
    <x v="92"/>
  </r>
  <r>
    <x v="83"/>
    <x v="83"/>
    <s v="Glass Containers"/>
    <x v="10"/>
    <n v="1.05"/>
    <n v="3150000"/>
    <x v="98"/>
  </r>
  <r>
    <x v="84"/>
    <x v="84"/>
    <s v="Glass Containers"/>
    <x v="10"/>
    <n v="1.1499999999999999"/>
    <n v="4500000"/>
    <x v="99"/>
  </r>
  <r>
    <x v="85"/>
    <x v="85"/>
    <s v="Glass Containers"/>
    <x v="10"/>
    <n v="2.95"/>
    <n v="2500000"/>
    <x v="100"/>
  </r>
  <r>
    <x v="85"/>
    <x v="85"/>
    <s v="Glass Containers"/>
    <x v="9"/>
    <n v="3.2"/>
    <n v="3500000"/>
    <x v="101"/>
  </r>
  <r>
    <x v="85"/>
    <x v="85"/>
    <s v="Glass Containers"/>
    <x v="9"/>
    <n v="3.25"/>
    <n v="1150000"/>
    <x v="102"/>
  </r>
  <r>
    <x v="86"/>
    <x v="86"/>
    <s v="Glass Containers"/>
    <x v="9"/>
    <n v="2.95"/>
    <n v="4500000"/>
    <x v="92"/>
  </r>
  <r>
    <x v="87"/>
    <x v="87"/>
    <s v="Glass Containers"/>
    <x v="9"/>
    <n v="1.05"/>
    <n v="3150000"/>
    <x v="98"/>
  </r>
  <r>
    <x v="88"/>
    <x v="88"/>
    <s v="Glass Containers"/>
    <x v="9"/>
    <n v="1.1499999999999999"/>
    <n v="4500000"/>
    <x v="99"/>
  </r>
  <r>
    <x v="89"/>
    <x v="89"/>
    <s v="Corrugated Cartons"/>
    <x v="11"/>
    <n v="5.05"/>
    <n v="65000"/>
    <x v="103"/>
  </r>
  <r>
    <x v="89"/>
    <x v="89"/>
    <s v="Corrugated Cartons"/>
    <x v="12"/>
    <n v="4.8499999999999996"/>
    <n v="35000"/>
    <x v="104"/>
  </r>
  <r>
    <x v="89"/>
    <x v="89"/>
    <s v="Corrugated Cartons"/>
    <x v="13"/>
    <n v="4.8"/>
    <n v="87000"/>
    <x v="105"/>
  </r>
  <r>
    <x v="90"/>
    <x v="90"/>
    <s v="Corrugated Cartons"/>
    <x v="12"/>
    <n v="2.5"/>
    <n v="120000"/>
    <x v="106"/>
  </r>
  <r>
    <x v="91"/>
    <x v="91"/>
    <s v="Corrugated Cartons"/>
    <x v="12"/>
    <n v="2.25"/>
    <n v="95000"/>
    <x v="107"/>
  </r>
  <r>
    <x v="92"/>
    <x v="92"/>
    <s v="Corrugated Cartons"/>
    <x v="11"/>
    <n v="6.58"/>
    <n v="86000"/>
    <x v="108"/>
  </r>
  <r>
    <x v="93"/>
    <x v="93"/>
    <s v="Corrugated Cartons"/>
    <x v="11"/>
    <n v="4.55"/>
    <n v="64000"/>
    <x v="109"/>
  </r>
  <r>
    <x v="93"/>
    <x v="93"/>
    <s v="Corrugated Cartons"/>
    <x v="11"/>
    <n v="4.97"/>
    <n v="35000"/>
    <x v="110"/>
  </r>
  <r>
    <x v="94"/>
    <x v="94"/>
    <s v="Corrugated Cartons"/>
    <x v="11"/>
    <n v="5.05"/>
    <n v="25000"/>
    <x v="111"/>
  </r>
  <r>
    <x v="95"/>
    <x v="95"/>
    <s v="Corrugated Cartons"/>
    <x v="13"/>
    <n v="4.8499999999999996"/>
    <n v="35000"/>
    <x v="104"/>
  </r>
  <r>
    <x v="96"/>
    <x v="96"/>
    <s v="Corrugated Cartons"/>
    <x v="13"/>
    <n v="1.5"/>
    <n v="85000"/>
    <x v="112"/>
  </r>
  <r>
    <x v="96"/>
    <x v="96"/>
    <s v="Corrugated Cartons"/>
    <x v="13"/>
    <n v="1.68"/>
    <n v="65000"/>
    <x v="113"/>
  </r>
  <r>
    <x v="97"/>
    <x v="97"/>
    <s v="Corrugated Cartons"/>
    <x v="11"/>
    <n v="2.5"/>
    <n v="85000"/>
    <x v="114"/>
  </r>
  <r>
    <x v="98"/>
    <x v="98"/>
    <s v="Corrugated Cartons"/>
    <x v="11"/>
    <n v="2.85"/>
    <n v="120000"/>
    <x v="115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37">
  <r>
    <n v="1"/>
    <s v="Chem1"/>
    <s v="Chemicals"/>
    <s v="N"/>
    <x v="0"/>
    <n v="3.5"/>
    <n v="1500000"/>
    <n v="5250000"/>
    <m/>
  </r>
  <r>
    <n v="2"/>
    <s v="Chem2"/>
    <s v="Chemicals"/>
    <s v="C"/>
    <x v="1"/>
    <n v="4.25"/>
    <n v="45000"/>
    <n v="191250"/>
    <n v="2"/>
  </r>
  <r>
    <n v="2"/>
    <s v="Chem2"/>
    <s v="Chemicals"/>
    <s v="C"/>
    <x v="2"/>
    <n v="3.8"/>
    <n v="200000"/>
    <n v="760000"/>
    <n v="1"/>
  </r>
  <r>
    <n v="3"/>
    <s v="Chem3"/>
    <s v="Chemicals"/>
    <s v="N"/>
    <x v="2"/>
    <n v="11.95"/>
    <n v="325000"/>
    <n v="3883750"/>
    <m/>
  </r>
  <r>
    <n v="4"/>
    <s v="Chem4"/>
    <s v="Chemicals"/>
    <s v="N"/>
    <x v="3"/>
    <n v="25.6"/>
    <n v="1200000"/>
    <n v="30720000"/>
    <m/>
  </r>
  <r>
    <n v="5"/>
    <s v="Chem5"/>
    <s v="Chemicals"/>
    <s v="N"/>
    <x v="4"/>
    <n v="65.3"/>
    <n v="35000"/>
    <n v="2285500"/>
    <m/>
  </r>
  <r>
    <n v="6"/>
    <s v="Chem6"/>
    <s v="Chemicals"/>
    <s v="C"/>
    <x v="3"/>
    <n v="29.8"/>
    <n v="85000"/>
    <n v="2533000"/>
    <n v="1"/>
  </r>
  <r>
    <n v="6"/>
    <s v="Chem6"/>
    <s v="Chemicals"/>
    <s v="C"/>
    <x v="2"/>
    <n v="30.68"/>
    <n v="15000"/>
    <n v="460200"/>
    <n v="2"/>
  </r>
  <r>
    <n v="6"/>
    <s v="Chem6"/>
    <s v="Chemicals"/>
    <s v="C"/>
    <x v="1"/>
    <n v="33.15"/>
    <n v="125000"/>
    <n v="4143750"/>
    <n v="3"/>
  </r>
  <r>
    <n v="7"/>
    <s v="Chem7"/>
    <s v="Chemicals"/>
    <s v="N"/>
    <x v="0"/>
    <n v="2.15"/>
    <n v="550000"/>
    <n v="1182500"/>
    <m/>
  </r>
  <r>
    <n v="8"/>
    <s v="Chem8"/>
    <s v="Chemicals"/>
    <s v="C"/>
    <x v="1"/>
    <n v="3.05"/>
    <n v="600000"/>
    <n v="1830000"/>
    <m/>
  </r>
  <r>
    <n v="9"/>
    <s v="Chem9"/>
    <s v="Chemicals"/>
    <s v="N"/>
    <x v="2"/>
    <n v="11.95"/>
    <n v="350000"/>
    <n v="4182499.9999999995"/>
    <m/>
  </r>
  <r>
    <n v="10"/>
    <s v="Chem10"/>
    <s v="Chemicals"/>
    <s v="N"/>
    <x v="2"/>
    <n v="25.6"/>
    <n v="150000"/>
    <n v="3840000"/>
    <m/>
  </r>
  <r>
    <n v="11"/>
    <s v="Chem11"/>
    <s v="Chemicals"/>
    <s v="N"/>
    <x v="3"/>
    <n v="18.5"/>
    <n v="2500000"/>
    <n v="46250000"/>
    <m/>
  </r>
  <r>
    <n v="12"/>
    <s v="Chem12"/>
    <s v="Chemicals"/>
    <s v="N"/>
    <x v="4"/>
    <n v="30.68"/>
    <n v="350000"/>
    <n v="10738000"/>
    <m/>
  </r>
  <r>
    <n v="13"/>
    <s v="Chem13"/>
    <s v="Chemicals"/>
    <s v="C"/>
    <x v="3"/>
    <n v="1.05"/>
    <n v="65000"/>
    <n v="68250"/>
    <m/>
  </r>
  <r>
    <n v="14"/>
    <s v="Chem14"/>
    <s v="Chemicals"/>
    <s v="N"/>
    <x v="2"/>
    <n v="2.15"/>
    <n v="25000"/>
    <n v="53750"/>
    <m/>
  </r>
  <r>
    <n v="15"/>
    <s v="Chem15"/>
    <s v="Chemicals"/>
    <s v="N"/>
    <x v="1"/>
    <n v="30.68"/>
    <n v="31000"/>
    <n v="951080"/>
    <m/>
  </r>
  <r>
    <n v="16"/>
    <s v="Chem16"/>
    <s v="Chemicals"/>
    <s v="N"/>
    <x v="4"/>
    <n v="1.05"/>
    <n v="81000"/>
    <n v="85050"/>
    <m/>
  </r>
  <r>
    <n v="17"/>
    <s v="Chem17"/>
    <s v="Chemicals"/>
    <s v="N"/>
    <x v="3"/>
    <n v="3.28"/>
    <n v="6000"/>
    <n v="19680"/>
    <n v="2"/>
  </r>
  <r>
    <n v="17"/>
    <s v="Chem17"/>
    <s v="Chemicals"/>
    <s v="N"/>
    <x v="2"/>
    <n v="3.05"/>
    <n v="36000"/>
    <n v="109800"/>
    <n v="1"/>
  </r>
  <r>
    <n v="17"/>
    <s v="Chem17"/>
    <s v="Chemicals"/>
    <s v="N"/>
    <x v="1"/>
    <n v="4.05"/>
    <n v="96000"/>
    <n v="388800"/>
    <n v="3"/>
  </r>
  <r>
    <n v="18"/>
    <s v="Chem18"/>
    <s v="Chemicals"/>
    <s v="N"/>
    <x v="2"/>
    <n v="25.6"/>
    <n v="250000"/>
    <n v="6400000"/>
    <m/>
  </r>
  <r>
    <n v="19"/>
    <s v="Chem19"/>
    <s v="Chemicals"/>
    <s v="N"/>
    <x v="2"/>
    <n v="11.95"/>
    <n v="375000"/>
    <n v="4481250"/>
    <m/>
  </r>
  <r>
    <n v="20"/>
    <s v="Chem20"/>
    <s v="Chemicals"/>
    <s v="C"/>
    <x v="3"/>
    <n v="25.6"/>
    <n v="1300000"/>
    <n v="33280000"/>
    <m/>
  </r>
  <r>
    <n v="21"/>
    <s v="Chem21"/>
    <s v="Chemicals"/>
    <s v="N"/>
    <x v="4"/>
    <n v="18.5"/>
    <n v="65000"/>
    <n v="1202500"/>
    <m/>
  </r>
  <r>
    <n v="22"/>
    <s v="Chem22"/>
    <s v="Chemicals"/>
    <s v="N"/>
    <x v="3"/>
    <n v="30.68"/>
    <n v="15000"/>
    <n v="460200"/>
    <n v="2"/>
  </r>
  <r>
    <n v="22"/>
    <s v="Chem22"/>
    <s v="Chemicals"/>
    <s v="N"/>
    <x v="2"/>
    <n v="33.65"/>
    <n v="20000"/>
    <n v="673000"/>
    <n v="1"/>
  </r>
  <r>
    <n v="22"/>
    <s v="Chem22"/>
    <s v="Chemicals"/>
    <s v="N"/>
    <x v="1"/>
    <n v="29.95"/>
    <n v="116000"/>
    <n v="3474200"/>
    <n v="3"/>
  </r>
  <r>
    <n v="23"/>
    <s v="Chem23"/>
    <s v="Chemicals"/>
    <s v="N"/>
    <x v="4"/>
    <n v="30.68"/>
    <n v="225000"/>
    <n v="6903000"/>
    <m/>
  </r>
  <r>
    <n v="24"/>
    <s v="Chem24"/>
    <s v="Chemicals"/>
    <s v="N"/>
    <x v="0"/>
    <n v="1.05"/>
    <n v="215000"/>
    <n v="225750"/>
    <m/>
  </r>
  <r>
    <n v="25"/>
    <s v="Chem25"/>
    <s v="Chemicals"/>
    <s v="N"/>
    <x v="1"/>
    <n v="2.15"/>
    <n v="220000"/>
    <n v="473000"/>
    <m/>
  </r>
  <r>
    <n v="26"/>
    <s v="Chem26"/>
    <s v="Chemicals"/>
    <s v="N"/>
    <x v="2"/>
    <n v="12.15"/>
    <n v="16000"/>
    <n v="194400"/>
    <n v="2"/>
  </r>
  <r>
    <n v="26"/>
    <s v="Chem26"/>
    <s v="Chemicals"/>
    <s v="N"/>
    <x v="4"/>
    <n v="11.95"/>
    <n v="100000"/>
    <n v="1195000"/>
    <n v="1"/>
  </r>
  <r>
    <n v="26"/>
    <s v="Chem26"/>
    <s v="Chemicals"/>
    <s v="N"/>
    <x v="3"/>
    <n v="13.1"/>
    <n v="80000"/>
    <n v="1048000"/>
    <n v="3"/>
  </r>
  <r>
    <n v="28"/>
    <s v="Chem28"/>
    <s v="Chemicals"/>
    <s v="N"/>
    <x v="4"/>
    <n v="2.15"/>
    <n v="115000"/>
    <n v="247250"/>
    <m/>
  </r>
  <r>
    <n v="29"/>
    <s v="Chem29"/>
    <s v="Chemicals"/>
    <s v="N"/>
    <x v="3"/>
    <n v="1.1499999999999999"/>
    <n v="25000"/>
    <n v="28749.999999999996"/>
    <n v="2"/>
  </r>
  <r>
    <n v="29"/>
    <s v="Chem29"/>
    <s v="Chemicals"/>
    <s v="C"/>
    <x v="2"/>
    <n v="1.05"/>
    <n v="25000"/>
    <n v="26250"/>
    <n v="1"/>
  </r>
  <r>
    <n v="29"/>
    <s v="Chem29"/>
    <s v="Chemicals"/>
    <s v="C"/>
    <x v="1"/>
    <n v="1.35"/>
    <n v="30000"/>
    <n v="40500"/>
    <n v="3"/>
  </r>
  <r>
    <n v="29"/>
    <s v="Chem29"/>
    <s v="Chemicals"/>
    <s v="C"/>
    <x v="0"/>
    <n v="1.18"/>
    <n v="35000"/>
    <n v="41300"/>
    <m/>
  </r>
  <r>
    <n v="30"/>
    <s v="Chem30"/>
    <s v="Chemicals"/>
    <s v="N"/>
    <x v="1"/>
    <n v="11.95"/>
    <n v="118000"/>
    <n v="1410100"/>
    <m/>
  </r>
  <r>
    <n v="31"/>
    <s v="Chem31"/>
    <s v="Chemicals"/>
    <s v="N"/>
    <x v="2"/>
    <n v="30.68"/>
    <n v="60000"/>
    <n v="1840800"/>
    <m/>
  </r>
  <r>
    <n v="32"/>
    <s v="Chem32"/>
    <s v="Chemicals"/>
    <s v="N"/>
    <x v="2"/>
    <n v="1.05"/>
    <n v="65000"/>
    <n v="68250"/>
    <m/>
  </r>
  <r>
    <n v="33"/>
    <s v="Chem33"/>
    <s v="Chemicals"/>
    <s v="N"/>
    <x v="3"/>
    <n v="2.85"/>
    <n v="475000"/>
    <n v="1353750"/>
    <n v="1"/>
  </r>
  <r>
    <n v="33"/>
    <s v="Chem33"/>
    <s v="Chemicals"/>
    <s v="N"/>
    <x v="4"/>
    <n v="3.05"/>
    <n v="135000"/>
    <n v="411750"/>
    <n v="2"/>
  </r>
  <r>
    <n v="34"/>
    <s v="Chem34"/>
    <s v="Chemicals"/>
    <s v="N"/>
    <x v="3"/>
    <n v="11.95"/>
    <n v="1120000"/>
    <n v="13384000"/>
    <m/>
  </r>
  <r>
    <n v="35"/>
    <s v="Chem35"/>
    <s v="Chemicals"/>
    <s v="N"/>
    <x v="2"/>
    <n v="25.6"/>
    <n v="85000"/>
    <n v="2176000"/>
    <m/>
  </r>
  <r>
    <n v="36"/>
    <s v="Chem36"/>
    <s v="Chemicals"/>
    <s v="N"/>
    <x v="1"/>
    <n v="2.15"/>
    <n v="95000"/>
    <n v="204250"/>
    <m/>
  </r>
  <r>
    <n v="37"/>
    <s v="Chem37"/>
    <s v="Chemicals"/>
    <s v="N"/>
    <x v="4"/>
    <n v="30.68"/>
    <n v="1120000"/>
    <n v="34361600"/>
    <m/>
  </r>
  <r>
    <n v="38"/>
    <s v="Chem38"/>
    <s v="Chemicals"/>
    <s v="N"/>
    <x v="3"/>
    <n v="1.05"/>
    <n v="85000"/>
    <n v="89250"/>
    <m/>
  </r>
  <r>
    <n v="39"/>
    <s v="Chem39"/>
    <s v="Chemicals"/>
    <s v="C"/>
    <x v="2"/>
    <n v="2.15"/>
    <n v="95000"/>
    <n v="204250"/>
    <m/>
  </r>
  <r>
    <n v="40"/>
    <s v="Chem40"/>
    <s v="Chemicals"/>
    <s v="N"/>
    <x v="1"/>
    <n v="2.95"/>
    <n v="85000"/>
    <n v="250750.00000000003"/>
    <n v="1"/>
  </r>
  <r>
    <n v="40"/>
    <s v="Chem40"/>
    <s v="Chemicals"/>
    <s v="N"/>
    <x v="2"/>
    <n v="3.05"/>
    <n v="325000"/>
    <n v="991250"/>
    <n v="2"/>
  </r>
  <r>
    <n v="40"/>
    <s v="Chem40"/>
    <s v="Chemicals"/>
    <s v="N"/>
    <x v="3"/>
    <n v="3.15"/>
    <n v="15000"/>
    <n v="47250"/>
    <n v="3"/>
  </r>
  <r>
    <n v="41"/>
    <s v="Chem41"/>
    <s v="Chemicals"/>
    <s v="N"/>
    <x v="2"/>
    <n v="25.6"/>
    <n v="118000"/>
    <n v="3020800"/>
    <m/>
  </r>
  <r>
    <n v="42"/>
    <s v="Chem42"/>
    <s v="Chemicals"/>
    <s v="N"/>
    <x v="1"/>
    <n v="2.15"/>
    <n v="60000"/>
    <n v="129000"/>
    <m/>
  </r>
  <r>
    <n v="43"/>
    <s v="Chem43"/>
    <s v="Chemicals"/>
    <s v="N"/>
    <x v="4"/>
    <n v="30.68"/>
    <n v="65000"/>
    <n v="1994200"/>
    <m/>
  </r>
  <r>
    <n v="44"/>
    <s v="Chem44"/>
    <s v="Chemicals"/>
    <s v="N"/>
    <x v="0"/>
    <n v="1.05"/>
    <n v="475000"/>
    <n v="498750"/>
    <m/>
  </r>
  <r>
    <n v="45"/>
    <s v="Chem45"/>
    <s v="Chemicals"/>
    <s v="N"/>
    <x v="1"/>
    <n v="2.15"/>
    <n v="85000"/>
    <n v="182750"/>
    <m/>
  </r>
  <r>
    <n v="46"/>
    <s v="Chem46"/>
    <s v="Chemicals"/>
    <s v="N"/>
    <x v="2"/>
    <n v="3.05"/>
    <n v="325000"/>
    <n v="991250"/>
    <m/>
  </r>
  <r>
    <n v="47"/>
    <s v="Chem47"/>
    <s v="Chemicals"/>
    <s v="N"/>
    <x v="2"/>
    <n v="11.95"/>
    <n v="15000"/>
    <n v="179250"/>
    <m/>
  </r>
  <r>
    <n v="48"/>
    <s v="Chem48"/>
    <s v="Chemicals"/>
    <s v="N"/>
    <x v="3"/>
    <n v="30.68"/>
    <n v="118000"/>
    <n v="3620240"/>
    <m/>
  </r>
  <r>
    <n v="49"/>
    <s v="Chem49"/>
    <s v="Chemicals"/>
    <s v="C"/>
    <x v="4"/>
    <n v="2.25"/>
    <n v="15000"/>
    <n v="33750"/>
    <n v="3"/>
  </r>
  <r>
    <n v="49"/>
    <s v="Chem49"/>
    <s v="Chemicals"/>
    <s v="N"/>
    <x v="3"/>
    <n v="2.15"/>
    <n v="118000"/>
    <n v="253700"/>
    <n v="2"/>
  </r>
  <r>
    <n v="49"/>
    <s v="Chem49"/>
    <s v="Chemicals"/>
    <s v="N"/>
    <x v="2"/>
    <n v="2.0499999999999998"/>
    <n v="60000"/>
    <n v="122999.99999999999"/>
    <n v="1"/>
  </r>
  <r>
    <n v="50"/>
    <s v="Chem50"/>
    <s v="Chemicals"/>
    <s v="C"/>
    <x v="1"/>
    <n v="11.95"/>
    <n v="65000"/>
    <n v="776750"/>
    <m/>
  </r>
  <r>
    <n v="51"/>
    <s v="Chem51"/>
    <s v="Chemicals"/>
    <s v="N"/>
    <x v="0"/>
    <n v="2.15"/>
    <n v="475000"/>
    <n v="1021250"/>
    <m/>
  </r>
  <r>
    <n v="52"/>
    <s v="Chem52"/>
    <s v="Chemicals"/>
    <s v="N"/>
    <x v="1"/>
    <n v="30.68"/>
    <n v="85000"/>
    <n v="2607800"/>
    <m/>
  </r>
  <r>
    <n v="53"/>
    <s v="Chem53"/>
    <s v="Chemicals"/>
    <s v="C"/>
    <x v="2"/>
    <n v="1.05"/>
    <n v="325000"/>
    <n v="341250"/>
    <m/>
  </r>
  <r>
    <n v="54"/>
    <s v="Chem54"/>
    <s v="Chemicals"/>
    <s v="N"/>
    <x v="3"/>
    <n v="2.15"/>
    <n v="15000"/>
    <n v="32250"/>
    <m/>
  </r>
  <r>
    <n v="55"/>
    <s v="Chem55"/>
    <s v="Chemicals"/>
    <s v="N"/>
    <x v="2"/>
    <n v="3.05"/>
    <n v="118000"/>
    <n v="359900"/>
    <m/>
  </r>
  <r>
    <n v="56"/>
    <s v="Chem56"/>
    <s v="Chemicals"/>
    <s v="C"/>
    <x v="1"/>
    <n v="11.95"/>
    <n v="15000"/>
    <n v="179250"/>
    <m/>
  </r>
  <r>
    <n v="57"/>
    <s v="Chem57"/>
    <s v="Chemicals"/>
    <s v="N"/>
    <x v="4"/>
    <n v="30.68"/>
    <n v="118000"/>
    <n v="3620240"/>
    <m/>
  </r>
  <r>
    <n v="58"/>
    <s v="Chem58"/>
    <s v="Chemicals"/>
    <s v="N"/>
    <x v="3"/>
    <n v="1.05"/>
    <n v="60000"/>
    <n v="63000"/>
    <m/>
  </r>
  <r>
    <n v="59"/>
    <s v="Chem59"/>
    <s v="Chemicals"/>
    <s v="N"/>
    <x v="2"/>
    <n v="2.15"/>
    <n v="60000"/>
    <n v="129000"/>
    <m/>
  </r>
  <r>
    <n v="60"/>
    <s v="Chem60"/>
    <s v="Chemicals"/>
    <s v="N"/>
    <x v="1"/>
    <n v="3.05"/>
    <n v="65000"/>
    <n v="198250"/>
    <m/>
  </r>
  <r>
    <n v="61"/>
    <s v="Chem61"/>
    <s v="Chemicals"/>
    <s v="N"/>
    <x v="2"/>
    <n v="11.95"/>
    <n v="475000"/>
    <n v="5676250"/>
    <m/>
  </r>
  <r>
    <n v="62"/>
    <s v="Chem62"/>
    <s v="Chemicals"/>
    <s v="N"/>
    <x v="2"/>
    <n v="1.05"/>
    <n v="85000"/>
    <n v="89250"/>
    <m/>
  </r>
  <r>
    <n v="63"/>
    <s v="Filt1"/>
    <s v="Filters"/>
    <s v="N"/>
    <x v="5"/>
    <n v="105.1"/>
    <n v="2500"/>
    <n v="262750"/>
    <m/>
  </r>
  <r>
    <n v="64"/>
    <s v="Filt2"/>
    <s v="Filters"/>
    <s v="C"/>
    <x v="6"/>
    <n v="210.05"/>
    <n v="1800"/>
    <n v="378090"/>
    <m/>
  </r>
  <r>
    <n v="65"/>
    <s v="Filt3"/>
    <s v="Filters"/>
    <s v="N"/>
    <x v="7"/>
    <n v="150.19999999999999"/>
    <n v="2100"/>
    <n v="315420"/>
    <m/>
  </r>
  <r>
    <n v="65"/>
    <s v="Filt3"/>
    <s v="Filters"/>
    <s v="N"/>
    <x v="8"/>
    <n v="85.05"/>
    <n v="3500"/>
    <n v="297675"/>
    <m/>
  </r>
  <r>
    <n v="65"/>
    <s v="Filt3"/>
    <s v="Filters"/>
    <s v="N"/>
    <x v="5"/>
    <n v="78.599999999999994"/>
    <n v="4000"/>
    <n v="314400"/>
    <m/>
  </r>
  <r>
    <n v="66"/>
    <s v="Filt4"/>
    <s v="Filters"/>
    <s v="C"/>
    <x v="6"/>
    <n v="20.05"/>
    <n v="900"/>
    <n v="18045"/>
    <m/>
  </r>
  <r>
    <n v="66"/>
    <s v="Filt4"/>
    <s v="Filters"/>
    <s v="C"/>
    <x v="7"/>
    <n v="280.10000000000002"/>
    <n v="1500"/>
    <n v="420150.00000000006"/>
    <m/>
  </r>
  <r>
    <n v="66"/>
    <s v="Filt4"/>
    <s v="Filters"/>
    <s v="C"/>
    <x v="8"/>
    <n v="150.19999999999999"/>
    <n v="1650"/>
    <n v="247829.99999999997"/>
    <m/>
  </r>
  <r>
    <n v="67"/>
    <s v="Filt5"/>
    <s v="Filters"/>
    <s v="N"/>
    <x v="8"/>
    <n v="85.05"/>
    <n v="2500"/>
    <n v="212625"/>
    <m/>
  </r>
  <r>
    <n v="68"/>
    <s v="Filt6"/>
    <s v="Filters"/>
    <s v="N"/>
    <x v="8"/>
    <n v="78.599999999999994"/>
    <n v="1800"/>
    <n v="141480"/>
    <m/>
  </r>
  <r>
    <n v="69"/>
    <s v="Filt7"/>
    <s v="Filters"/>
    <s v="C"/>
    <x v="8"/>
    <n v="20.05"/>
    <n v="2100"/>
    <n v="42105"/>
    <m/>
  </r>
  <r>
    <n v="69"/>
    <s v="Filt7"/>
    <s v="Filters"/>
    <s v="N"/>
    <x v="5"/>
    <n v="85.05"/>
    <n v="3500"/>
    <n v="297675"/>
    <m/>
  </r>
  <r>
    <n v="69"/>
    <s v="Filt7"/>
    <s v="Filters"/>
    <s v="N"/>
    <x v="5"/>
    <n v="78.599999999999994"/>
    <n v="4000"/>
    <n v="314400"/>
    <m/>
  </r>
  <r>
    <n v="69"/>
    <s v="Filt7"/>
    <s v="Filters"/>
    <s v="C"/>
    <x v="5"/>
    <n v="20.05"/>
    <n v="900"/>
    <n v="18045"/>
    <m/>
  </r>
  <r>
    <n v="70"/>
    <s v="Filt8"/>
    <s v="Filters"/>
    <s v="N"/>
    <x v="5"/>
    <n v="280.10000000000002"/>
    <n v="3500"/>
    <n v="980350.00000000012"/>
    <m/>
  </r>
  <r>
    <n v="70"/>
    <s v="Filt8"/>
    <s v="Filters"/>
    <s v="N"/>
    <x v="6"/>
    <n v="150.19999999999999"/>
    <n v="4000"/>
    <n v="600800"/>
    <m/>
  </r>
  <r>
    <n v="70"/>
    <s v="Filt8"/>
    <s v="Filters"/>
    <s v="N"/>
    <x v="7"/>
    <n v="85.05"/>
    <n v="900"/>
    <n v="76545"/>
    <m/>
  </r>
  <r>
    <n v="70"/>
    <s v="Filt8"/>
    <s v="Filters"/>
    <s v="N"/>
    <x v="8"/>
    <n v="20.05"/>
    <n v="1500"/>
    <n v="30075"/>
    <m/>
  </r>
  <r>
    <n v="71"/>
    <s v="Filt9"/>
    <s v="Filters"/>
    <s v="N"/>
    <x v="8"/>
    <n v="280.10000000000002"/>
    <n v="1650"/>
    <n v="462165.00000000006"/>
    <m/>
  </r>
  <r>
    <n v="72"/>
    <s v="Filt10"/>
    <s v="Filters"/>
    <s v="C"/>
    <x v="8"/>
    <n v="150.19999999999999"/>
    <n v="2500"/>
    <n v="375500"/>
    <m/>
  </r>
  <r>
    <n v="72"/>
    <s v="Filt10"/>
    <s v="Filters"/>
    <s v="N"/>
    <x v="8"/>
    <n v="85.05"/>
    <n v="1800"/>
    <n v="153090"/>
    <m/>
  </r>
  <r>
    <n v="72"/>
    <s v="Filt10"/>
    <s v="Filters"/>
    <s v="N"/>
    <x v="6"/>
    <n v="78.599999999999994"/>
    <n v="4000"/>
    <n v="314400"/>
    <m/>
  </r>
  <r>
    <n v="73"/>
    <s v="Filt11"/>
    <s v="Filters"/>
    <s v="C"/>
    <x v="5"/>
    <n v="20.05"/>
    <n v="900"/>
    <n v="18045"/>
    <m/>
  </r>
  <r>
    <n v="74"/>
    <s v="Filt12"/>
    <s v="Filters"/>
    <s v="C"/>
    <x v="6"/>
    <n v="85.05"/>
    <n v="3500"/>
    <n v="297675"/>
    <m/>
  </r>
  <r>
    <n v="75"/>
    <s v="Filt13"/>
    <s v="Filters"/>
    <s v="N"/>
    <x v="7"/>
    <n v="78.599999999999994"/>
    <n v="4000"/>
    <n v="314400"/>
    <m/>
  </r>
  <r>
    <n v="76"/>
    <s v="Filt14"/>
    <s v="Filters"/>
    <s v="N"/>
    <x v="8"/>
    <n v="20.05"/>
    <n v="900"/>
    <n v="18045"/>
    <m/>
  </r>
  <r>
    <n v="77"/>
    <s v="Filt15"/>
    <s v="Filters"/>
    <s v="C"/>
    <x v="5"/>
    <n v="85.05"/>
    <n v="1500"/>
    <n v="127575"/>
    <m/>
  </r>
  <r>
    <n v="78"/>
    <s v="GLCTR1"/>
    <s v="Glass Containers"/>
    <s v="N"/>
    <x v="9"/>
    <n v="2.15"/>
    <n v="1150000"/>
    <n v="2472500"/>
    <m/>
  </r>
  <r>
    <n v="79"/>
    <s v="GLCTR2"/>
    <s v="Glass Containers"/>
    <s v="N"/>
    <x v="10"/>
    <n v="3.2"/>
    <n v="2500000"/>
    <n v="8000000"/>
    <m/>
  </r>
  <r>
    <n v="79"/>
    <s v="GLCTR2"/>
    <s v="Glass Containers"/>
    <s v="C"/>
    <x v="10"/>
    <n v="3.25"/>
    <n v="3150000"/>
    <n v="10237500"/>
    <m/>
  </r>
  <r>
    <n v="79"/>
    <s v="GLCTR2"/>
    <s v="Glass Containers"/>
    <s v="C"/>
    <x v="10"/>
    <n v="2.95"/>
    <n v="4500000"/>
    <n v="13275000"/>
    <m/>
  </r>
  <r>
    <n v="80"/>
    <s v="GLCTR3"/>
    <s v="Glass Containers"/>
    <s v="N"/>
    <x v="10"/>
    <n v="1.05"/>
    <n v="2500000"/>
    <n v="2625000"/>
    <m/>
  </r>
  <r>
    <n v="81"/>
    <s v="GLCTR4"/>
    <s v="Glass Containers"/>
    <s v="N"/>
    <x v="10"/>
    <n v="1.1499999999999999"/>
    <n v="3500000"/>
    <n v="4024999.9999999995"/>
    <m/>
  </r>
  <r>
    <n v="82"/>
    <s v="GLCTR5"/>
    <s v="Glass Containers"/>
    <s v="C"/>
    <x v="10"/>
    <n v="1.85"/>
    <n v="1150000"/>
    <n v="2127500"/>
    <m/>
  </r>
  <r>
    <n v="83"/>
    <s v="GLCTR6"/>
    <s v="Glass Containers"/>
    <s v="N"/>
    <x v="10"/>
    <n v="3.15"/>
    <n v="2500000"/>
    <n v="7875000"/>
    <m/>
  </r>
  <r>
    <n v="84"/>
    <s v="GLCTR7"/>
    <s v="Glass Containers"/>
    <s v="C"/>
    <x v="10"/>
    <n v="2.85"/>
    <n v="3150000"/>
    <n v="8977500"/>
    <m/>
  </r>
  <r>
    <n v="84"/>
    <s v="GLCTR7"/>
    <s v="Glass Containers"/>
    <s v="C"/>
    <x v="9"/>
    <n v="2.95"/>
    <n v="4500000"/>
    <n v="13275000"/>
    <m/>
  </r>
  <r>
    <n v="85"/>
    <s v="GLCTR8"/>
    <s v="Glass Containers"/>
    <s v="N"/>
    <x v="10"/>
    <n v="1.05"/>
    <n v="3150000"/>
    <n v="3307500"/>
    <m/>
  </r>
  <r>
    <n v="86"/>
    <s v="GLCTR9"/>
    <s v="Glass Containers"/>
    <s v="N"/>
    <x v="10"/>
    <n v="1.1499999999999999"/>
    <n v="4500000"/>
    <n v="5175000"/>
    <m/>
  </r>
  <r>
    <n v="87"/>
    <s v="GLCTR10"/>
    <s v="Glass Containers"/>
    <s v="N"/>
    <x v="10"/>
    <n v="2.95"/>
    <n v="2500000"/>
    <n v="7375000"/>
    <m/>
  </r>
  <r>
    <n v="87"/>
    <s v="GLCTR10"/>
    <s v="Glass Containers"/>
    <s v="N"/>
    <x v="9"/>
    <n v="3.2"/>
    <n v="3500000"/>
    <n v="11200000"/>
    <m/>
  </r>
  <r>
    <n v="87"/>
    <s v="GLCTR10"/>
    <s v="Glass Containers"/>
    <s v="N"/>
    <x v="9"/>
    <n v="3.25"/>
    <n v="1150000"/>
    <n v="3737500"/>
    <m/>
  </r>
  <r>
    <n v="88"/>
    <s v="GLCTR11"/>
    <s v="Glass Containers"/>
    <s v="N"/>
    <x v="9"/>
    <n v="2.95"/>
    <n v="4500000"/>
    <n v="13275000"/>
    <m/>
  </r>
  <r>
    <n v="89"/>
    <s v="GLCTR12"/>
    <s v="Glass Containers"/>
    <s v="C"/>
    <x v="9"/>
    <n v="1.05"/>
    <n v="3150000"/>
    <n v="3307500"/>
    <m/>
  </r>
  <r>
    <n v="90"/>
    <s v="GLCTR13"/>
    <s v="Glass Containers"/>
    <s v="C"/>
    <x v="9"/>
    <n v="1.1499999999999999"/>
    <n v="4500000"/>
    <n v="5175000"/>
    <m/>
  </r>
  <r>
    <n v="91"/>
    <s v="CORRUGCTN1"/>
    <s v="Corrugated Cartons"/>
    <s v="N"/>
    <x v="11"/>
    <n v="5.05"/>
    <n v="65000"/>
    <n v="328250"/>
    <m/>
  </r>
  <r>
    <n v="91"/>
    <s v="CORRUGCTN1"/>
    <s v="Corrugated Cartons"/>
    <s v="N"/>
    <x v="12"/>
    <n v="4.8499999999999996"/>
    <n v="35000"/>
    <n v="169750"/>
    <m/>
  </r>
  <r>
    <n v="91"/>
    <s v="CORRUGCTN1"/>
    <s v="Corrugated Cartons"/>
    <s v="N"/>
    <x v="13"/>
    <n v="4.8"/>
    <n v="87000"/>
    <n v="417600"/>
    <m/>
  </r>
  <r>
    <n v="92"/>
    <s v="CORRUGCTN2"/>
    <s v="Corrugated Cartons"/>
    <s v="N"/>
    <x v="12"/>
    <n v="2.5"/>
    <n v="120000"/>
    <n v="300000"/>
    <m/>
  </r>
  <r>
    <n v="93"/>
    <s v="CORRUGCTN3"/>
    <s v="Corrugated Cartons"/>
    <s v="N"/>
    <x v="12"/>
    <n v="2.25"/>
    <n v="95000"/>
    <n v="213750"/>
    <m/>
  </r>
  <r>
    <n v="94"/>
    <s v="CORRUGCTN4"/>
    <s v="Corrugated Cartons"/>
    <s v="C"/>
    <x v="11"/>
    <n v="6.58"/>
    <n v="86000"/>
    <n v="565880"/>
    <m/>
  </r>
  <r>
    <n v="95"/>
    <s v="CORRUGCTN5"/>
    <s v="Corrugated Cartons"/>
    <s v="C"/>
    <x v="11"/>
    <n v="4.55"/>
    <n v="64000"/>
    <n v="291200"/>
    <m/>
  </r>
  <r>
    <n v="95"/>
    <s v="CORRUGCTN5"/>
    <s v="Corrugated Cartons"/>
    <s v="C"/>
    <x v="11"/>
    <n v="4.97"/>
    <n v="35000"/>
    <n v="173950"/>
    <m/>
  </r>
  <r>
    <n v="96"/>
    <s v="CORRUGCTN6"/>
    <s v="Corrugated Cartons"/>
    <s v="N"/>
    <x v="11"/>
    <n v="5.05"/>
    <n v="25000"/>
    <n v="126250"/>
    <m/>
  </r>
  <r>
    <n v="97"/>
    <s v="CORRUGCTN7"/>
    <s v="Corrugated Cartons"/>
    <s v="C"/>
    <x v="13"/>
    <n v="4.8499999999999996"/>
    <n v="35000"/>
    <n v="169750"/>
    <m/>
  </r>
  <r>
    <n v="98"/>
    <s v="CORRUGCTN8"/>
    <s v="Corrugated Cartons"/>
    <s v="N"/>
    <x v="13"/>
    <n v="1.5"/>
    <n v="85000"/>
    <n v="127500"/>
    <m/>
  </r>
  <r>
    <n v="98"/>
    <s v="CORRUGCTN8"/>
    <s v="Corrugated Cartons"/>
    <s v="C"/>
    <x v="13"/>
    <n v="1.68"/>
    <n v="65000"/>
    <n v="109200"/>
    <m/>
  </r>
  <r>
    <n v="99"/>
    <s v="CORRUGCTN9"/>
    <s v="Corrugated Cartons"/>
    <s v="N"/>
    <x v="11"/>
    <n v="2.5"/>
    <n v="85000"/>
    <n v="212500"/>
    <m/>
  </r>
  <r>
    <n v="100"/>
    <s v="CORRUGCTN10"/>
    <s v="Corrugated Cartons"/>
    <s v="N"/>
    <x v="11"/>
    <n v="2.85"/>
    <n v="120000"/>
    <n v="342000"/>
    <m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37">
  <r>
    <n v="1"/>
    <s v="Chem1"/>
    <s v="Chemicals"/>
    <s v="N"/>
    <x v="0"/>
    <n v="3.5"/>
    <n v="1500000"/>
    <n v="5250000"/>
    <m/>
    <m/>
    <m/>
  </r>
  <r>
    <n v="2"/>
    <s v="Chem2"/>
    <s v="Chemicals"/>
    <s v="C"/>
    <x v="1"/>
    <n v="4.25"/>
    <n v="45000"/>
    <n v="191250"/>
    <m/>
    <n v="1"/>
    <m/>
  </r>
  <r>
    <n v="2"/>
    <s v="Chem2"/>
    <s v="Chemicals"/>
    <s v="C"/>
    <x v="2"/>
    <n v="3.8"/>
    <n v="200000"/>
    <n v="760000"/>
    <n v="1"/>
    <m/>
    <m/>
  </r>
  <r>
    <n v="3"/>
    <s v="Chem3"/>
    <s v="Chemicals"/>
    <s v="N"/>
    <x v="2"/>
    <n v="11.95"/>
    <n v="325000"/>
    <n v="3883750"/>
    <m/>
    <m/>
    <m/>
  </r>
  <r>
    <n v="4"/>
    <s v="Chem4"/>
    <s v="Chemicals"/>
    <s v="N"/>
    <x v="3"/>
    <n v="25.6"/>
    <n v="1200000"/>
    <n v="30720000"/>
    <m/>
    <m/>
    <m/>
  </r>
  <r>
    <n v="5"/>
    <s v="Chem5"/>
    <s v="Chemicals"/>
    <s v="N"/>
    <x v="4"/>
    <n v="65.3"/>
    <n v="35000"/>
    <n v="2285500"/>
    <m/>
    <m/>
    <m/>
  </r>
  <r>
    <n v="6"/>
    <s v="Chem6"/>
    <s v="Chemicals"/>
    <s v="C"/>
    <x v="3"/>
    <n v="29.8"/>
    <n v="85000"/>
    <n v="2533000"/>
    <n v="1"/>
    <m/>
    <m/>
  </r>
  <r>
    <n v="6"/>
    <s v="Chem6"/>
    <s v="Chemicals"/>
    <s v="C"/>
    <x v="2"/>
    <n v="30.68"/>
    <n v="15000"/>
    <n v="460200"/>
    <m/>
    <n v="1"/>
    <m/>
  </r>
  <r>
    <n v="6"/>
    <s v="Chem6"/>
    <s v="Chemicals"/>
    <s v="C"/>
    <x v="1"/>
    <n v="33.15"/>
    <n v="125000"/>
    <n v="4143750"/>
    <m/>
    <m/>
    <n v="1"/>
  </r>
  <r>
    <n v="7"/>
    <s v="Chem7"/>
    <s v="Chemicals"/>
    <s v="N"/>
    <x v="0"/>
    <n v="2.15"/>
    <n v="550000"/>
    <n v="1182500"/>
    <m/>
    <m/>
    <m/>
  </r>
  <r>
    <n v="8"/>
    <s v="Chem8"/>
    <s v="Chemicals"/>
    <s v="C"/>
    <x v="1"/>
    <n v="3.05"/>
    <n v="600000"/>
    <n v="1830000"/>
    <m/>
    <m/>
    <m/>
  </r>
  <r>
    <n v="9"/>
    <s v="Chem9"/>
    <s v="Chemicals"/>
    <s v="N"/>
    <x v="2"/>
    <n v="11.95"/>
    <n v="350000"/>
    <n v="4182499.9999999995"/>
    <m/>
    <m/>
    <m/>
  </r>
  <r>
    <n v="10"/>
    <s v="Chem10"/>
    <s v="Chemicals"/>
    <s v="N"/>
    <x v="2"/>
    <n v="25.6"/>
    <n v="150000"/>
    <n v="3840000"/>
    <m/>
    <m/>
    <m/>
  </r>
  <r>
    <n v="11"/>
    <s v="Chem11"/>
    <s v="Chemicals"/>
    <s v="N"/>
    <x v="3"/>
    <n v="18.5"/>
    <n v="2500000"/>
    <n v="46250000"/>
    <m/>
    <m/>
    <m/>
  </r>
  <r>
    <n v="12"/>
    <s v="Chem12"/>
    <s v="Chemicals"/>
    <s v="N"/>
    <x v="4"/>
    <n v="30.68"/>
    <n v="350000"/>
    <n v="10738000"/>
    <m/>
    <m/>
    <m/>
  </r>
  <r>
    <n v="13"/>
    <s v="Chem13"/>
    <s v="Chemicals"/>
    <s v="C"/>
    <x v="3"/>
    <n v="1.05"/>
    <n v="65000"/>
    <n v="68250"/>
    <m/>
    <m/>
    <m/>
  </r>
  <r>
    <n v="14"/>
    <s v="Chem14"/>
    <s v="Chemicals"/>
    <s v="N"/>
    <x v="2"/>
    <n v="2.15"/>
    <n v="25000"/>
    <n v="53750"/>
    <m/>
    <m/>
    <m/>
  </r>
  <r>
    <n v="15"/>
    <s v="Chem15"/>
    <s v="Chemicals"/>
    <s v="N"/>
    <x v="1"/>
    <n v="30.68"/>
    <n v="31000"/>
    <n v="951080"/>
    <m/>
    <m/>
    <m/>
  </r>
  <r>
    <n v="16"/>
    <s v="Chem16"/>
    <s v="Chemicals"/>
    <s v="N"/>
    <x v="4"/>
    <n v="1.05"/>
    <n v="81000"/>
    <n v="85050"/>
    <m/>
    <m/>
    <m/>
  </r>
  <r>
    <n v="17"/>
    <s v="Chem17"/>
    <s v="Chemicals"/>
    <s v="N"/>
    <x v="3"/>
    <n v="3.28"/>
    <n v="6000"/>
    <n v="19680"/>
    <m/>
    <n v="1"/>
    <m/>
  </r>
  <r>
    <n v="17"/>
    <s v="Chem17"/>
    <s v="Chemicals"/>
    <s v="N"/>
    <x v="2"/>
    <n v="3.05"/>
    <n v="36000"/>
    <n v="109800"/>
    <n v="1"/>
    <m/>
    <m/>
  </r>
  <r>
    <n v="17"/>
    <s v="Chem17"/>
    <s v="Chemicals"/>
    <s v="N"/>
    <x v="1"/>
    <n v="4.05"/>
    <n v="96000"/>
    <n v="388800"/>
    <m/>
    <m/>
    <n v="1"/>
  </r>
  <r>
    <n v="18"/>
    <s v="Chem18"/>
    <s v="Chemicals"/>
    <s v="N"/>
    <x v="2"/>
    <n v="25.6"/>
    <n v="250000"/>
    <n v="6400000"/>
    <m/>
    <m/>
    <m/>
  </r>
  <r>
    <n v="19"/>
    <s v="Chem19"/>
    <s v="Chemicals"/>
    <s v="N"/>
    <x v="2"/>
    <n v="11.95"/>
    <n v="375000"/>
    <n v="4481250"/>
    <m/>
    <m/>
    <m/>
  </r>
  <r>
    <n v="20"/>
    <s v="Chem20"/>
    <s v="Chemicals"/>
    <s v="C"/>
    <x v="3"/>
    <n v="25.6"/>
    <n v="1300000"/>
    <n v="33280000"/>
    <m/>
    <m/>
    <m/>
  </r>
  <r>
    <n v="21"/>
    <s v="Chem21"/>
    <s v="Chemicals"/>
    <s v="N"/>
    <x v="4"/>
    <n v="18.5"/>
    <n v="65000"/>
    <n v="1202500"/>
    <m/>
    <m/>
    <m/>
  </r>
  <r>
    <n v="22"/>
    <s v="Chem22"/>
    <s v="Chemicals"/>
    <s v="N"/>
    <x v="3"/>
    <n v="30.68"/>
    <n v="15000"/>
    <n v="460200"/>
    <m/>
    <n v="1"/>
    <m/>
  </r>
  <r>
    <n v="22"/>
    <s v="Chem22"/>
    <s v="Chemicals"/>
    <s v="N"/>
    <x v="2"/>
    <n v="33.65"/>
    <n v="20000"/>
    <n v="673000"/>
    <n v="1"/>
    <m/>
    <m/>
  </r>
  <r>
    <n v="22"/>
    <s v="Chem22"/>
    <s v="Chemicals"/>
    <s v="N"/>
    <x v="1"/>
    <n v="29.95"/>
    <n v="116000"/>
    <n v="3474200"/>
    <m/>
    <m/>
    <n v="1"/>
  </r>
  <r>
    <n v="23"/>
    <s v="Chem23"/>
    <s v="Chemicals"/>
    <s v="N"/>
    <x v="4"/>
    <n v="30.68"/>
    <n v="225000"/>
    <n v="6903000"/>
    <m/>
    <m/>
    <m/>
  </r>
  <r>
    <n v="24"/>
    <s v="Chem24"/>
    <s v="Chemicals"/>
    <s v="N"/>
    <x v="0"/>
    <n v="1.05"/>
    <n v="215000"/>
    <n v="225750"/>
    <m/>
    <m/>
    <m/>
  </r>
  <r>
    <n v="25"/>
    <s v="Chem25"/>
    <s v="Chemicals"/>
    <s v="N"/>
    <x v="1"/>
    <n v="2.15"/>
    <n v="220000"/>
    <n v="473000"/>
    <m/>
    <m/>
    <m/>
  </r>
  <r>
    <n v="26"/>
    <s v="Chem26"/>
    <s v="Chemicals"/>
    <s v="N"/>
    <x v="2"/>
    <n v="12.15"/>
    <n v="16000"/>
    <n v="194400"/>
    <m/>
    <n v="1"/>
    <m/>
  </r>
  <r>
    <n v="26"/>
    <s v="Chem26"/>
    <s v="Chemicals"/>
    <s v="N"/>
    <x v="4"/>
    <n v="11.95"/>
    <n v="100000"/>
    <n v="1195000"/>
    <n v="1"/>
    <m/>
    <m/>
  </r>
  <r>
    <n v="26"/>
    <s v="Chem26"/>
    <s v="Chemicals"/>
    <s v="N"/>
    <x v="3"/>
    <n v="13.1"/>
    <n v="80000"/>
    <n v="1048000"/>
    <m/>
    <m/>
    <n v="1"/>
  </r>
  <r>
    <n v="28"/>
    <s v="Chem28"/>
    <s v="Chemicals"/>
    <s v="N"/>
    <x v="4"/>
    <n v="2.15"/>
    <n v="115000"/>
    <n v="247250"/>
    <m/>
    <m/>
    <m/>
  </r>
  <r>
    <n v="29"/>
    <s v="Chem29"/>
    <s v="Chemicals"/>
    <s v="N"/>
    <x v="3"/>
    <n v="1.1499999999999999"/>
    <n v="25000"/>
    <n v="28749.999999999996"/>
    <m/>
    <n v="1"/>
    <m/>
  </r>
  <r>
    <n v="29"/>
    <s v="Chem29"/>
    <s v="Chemicals"/>
    <s v="C"/>
    <x v="2"/>
    <n v="1.05"/>
    <n v="25000"/>
    <n v="26250"/>
    <n v="1"/>
    <m/>
    <m/>
  </r>
  <r>
    <n v="29"/>
    <s v="Chem29"/>
    <s v="Chemicals"/>
    <s v="C"/>
    <x v="1"/>
    <n v="1.35"/>
    <n v="30000"/>
    <n v="40500"/>
    <m/>
    <m/>
    <n v="1"/>
  </r>
  <r>
    <n v="29"/>
    <s v="Chem29"/>
    <s v="Chemicals"/>
    <s v="C"/>
    <x v="0"/>
    <n v="1.18"/>
    <n v="35000"/>
    <n v="41300"/>
    <m/>
    <m/>
    <m/>
  </r>
  <r>
    <n v="30"/>
    <s v="Chem30"/>
    <s v="Chemicals"/>
    <s v="N"/>
    <x v="1"/>
    <n v="11.95"/>
    <n v="118000"/>
    <n v="1410100"/>
    <m/>
    <m/>
    <m/>
  </r>
  <r>
    <n v="31"/>
    <s v="Chem31"/>
    <s v="Chemicals"/>
    <s v="N"/>
    <x v="2"/>
    <n v="30.68"/>
    <n v="60000"/>
    <n v="1840800"/>
    <m/>
    <m/>
    <m/>
  </r>
  <r>
    <n v="32"/>
    <s v="Chem32"/>
    <s v="Chemicals"/>
    <s v="N"/>
    <x v="2"/>
    <n v="1.05"/>
    <n v="65000"/>
    <n v="68250"/>
    <m/>
    <m/>
    <m/>
  </r>
  <r>
    <n v="33"/>
    <s v="Chem33"/>
    <s v="Chemicals"/>
    <s v="N"/>
    <x v="3"/>
    <n v="2.85"/>
    <n v="475000"/>
    <n v="1353750"/>
    <n v="1"/>
    <m/>
    <m/>
  </r>
  <r>
    <n v="33"/>
    <s v="Chem33"/>
    <s v="Chemicals"/>
    <s v="N"/>
    <x v="4"/>
    <n v="3.05"/>
    <n v="135000"/>
    <n v="411750"/>
    <m/>
    <n v="1"/>
    <m/>
  </r>
  <r>
    <n v="34"/>
    <s v="Chem34"/>
    <s v="Chemicals"/>
    <s v="N"/>
    <x v="3"/>
    <n v="11.95"/>
    <n v="1120000"/>
    <n v="13384000"/>
    <m/>
    <m/>
    <m/>
  </r>
  <r>
    <n v="35"/>
    <s v="Chem35"/>
    <s v="Chemicals"/>
    <s v="N"/>
    <x v="2"/>
    <n v="25.6"/>
    <n v="85000"/>
    <n v="2176000"/>
    <m/>
    <m/>
    <m/>
  </r>
  <r>
    <n v="36"/>
    <s v="Chem36"/>
    <s v="Chemicals"/>
    <s v="N"/>
    <x v="1"/>
    <n v="2.15"/>
    <n v="95000"/>
    <n v="204250"/>
    <m/>
    <m/>
    <m/>
  </r>
  <r>
    <n v="37"/>
    <s v="Chem37"/>
    <s v="Chemicals"/>
    <s v="N"/>
    <x v="4"/>
    <n v="30.68"/>
    <n v="1120000"/>
    <n v="34361600"/>
    <m/>
    <m/>
    <m/>
  </r>
  <r>
    <n v="38"/>
    <s v="Chem38"/>
    <s v="Chemicals"/>
    <s v="N"/>
    <x v="3"/>
    <n v="1.05"/>
    <n v="85000"/>
    <n v="89250"/>
    <m/>
    <m/>
    <m/>
  </r>
  <r>
    <n v="39"/>
    <s v="Chem39"/>
    <s v="Chemicals"/>
    <s v="C"/>
    <x v="2"/>
    <n v="2.15"/>
    <n v="95000"/>
    <n v="204250"/>
    <m/>
    <m/>
    <m/>
  </r>
  <r>
    <n v="40"/>
    <s v="Chem40"/>
    <s v="Chemicals"/>
    <s v="N"/>
    <x v="1"/>
    <n v="2.95"/>
    <n v="85000"/>
    <n v="250750.00000000003"/>
    <n v="1"/>
    <m/>
    <m/>
  </r>
  <r>
    <n v="40"/>
    <s v="Chem40"/>
    <s v="Chemicals"/>
    <s v="N"/>
    <x v="2"/>
    <n v="3.05"/>
    <n v="325000"/>
    <n v="991250"/>
    <m/>
    <m/>
    <m/>
  </r>
  <r>
    <n v="40"/>
    <s v="Chem40"/>
    <s v="Chemicals"/>
    <s v="N"/>
    <x v="3"/>
    <n v="3.15"/>
    <n v="15000"/>
    <n v="47250"/>
    <m/>
    <m/>
    <n v="1"/>
  </r>
  <r>
    <n v="41"/>
    <s v="Chem41"/>
    <s v="Chemicals"/>
    <s v="N"/>
    <x v="2"/>
    <n v="25.6"/>
    <n v="118000"/>
    <n v="3020800"/>
    <m/>
    <m/>
    <m/>
  </r>
  <r>
    <n v="42"/>
    <s v="Chem42"/>
    <s v="Chemicals"/>
    <s v="N"/>
    <x v="1"/>
    <n v="2.15"/>
    <n v="60000"/>
    <n v="129000"/>
    <m/>
    <m/>
    <m/>
  </r>
  <r>
    <n v="43"/>
    <s v="Chem43"/>
    <s v="Chemicals"/>
    <s v="N"/>
    <x v="4"/>
    <n v="30.68"/>
    <n v="65000"/>
    <n v="1994200"/>
    <m/>
    <m/>
    <m/>
  </r>
  <r>
    <n v="44"/>
    <s v="Chem44"/>
    <s v="Chemicals"/>
    <s v="N"/>
    <x v="0"/>
    <n v="1.05"/>
    <n v="475000"/>
    <n v="498750"/>
    <m/>
    <m/>
    <m/>
  </r>
  <r>
    <n v="45"/>
    <s v="Chem45"/>
    <s v="Chemicals"/>
    <s v="N"/>
    <x v="1"/>
    <n v="2.15"/>
    <n v="85000"/>
    <n v="182750"/>
    <m/>
    <m/>
    <m/>
  </r>
  <r>
    <n v="46"/>
    <s v="Chem46"/>
    <s v="Chemicals"/>
    <s v="N"/>
    <x v="2"/>
    <n v="3.05"/>
    <n v="325000"/>
    <n v="991250"/>
    <m/>
    <m/>
    <m/>
  </r>
  <r>
    <n v="47"/>
    <s v="Chem47"/>
    <s v="Chemicals"/>
    <s v="N"/>
    <x v="2"/>
    <n v="11.95"/>
    <n v="15000"/>
    <n v="179250"/>
    <m/>
    <m/>
    <m/>
  </r>
  <r>
    <n v="48"/>
    <s v="Chem48"/>
    <s v="Chemicals"/>
    <s v="N"/>
    <x v="3"/>
    <n v="30.68"/>
    <n v="118000"/>
    <n v="3620240"/>
    <m/>
    <m/>
    <m/>
  </r>
  <r>
    <n v="49"/>
    <s v="Chem49"/>
    <s v="Chemicals"/>
    <s v="C"/>
    <x v="4"/>
    <n v="2.25"/>
    <n v="15000"/>
    <n v="33750"/>
    <m/>
    <m/>
    <n v="1"/>
  </r>
  <r>
    <n v="49"/>
    <s v="Chem49"/>
    <s v="Chemicals"/>
    <s v="N"/>
    <x v="3"/>
    <n v="2.15"/>
    <n v="118000"/>
    <n v="253700"/>
    <m/>
    <n v="1"/>
    <m/>
  </r>
  <r>
    <n v="49"/>
    <s v="Chem49"/>
    <s v="Chemicals"/>
    <s v="N"/>
    <x v="2"/>
    <n v="2.0499999999999998"/>
    <n v="60000"/>
    <n v="122999.99999999999"/>
    <n v="1"/>
    <m/>
    <m/>
  </r>
  <r>
    <n v="50"/>
    <s v="Chem50"/>
    <s v="Chemicals"/>
    <s v="C"/>
    <x v="1"/>
    <n v="11.95"/>
    <n v="65000"/>
    <n v="776750"/>
    <m/>
    <m/>
    <m/>
  </r>
  <r>
    <n v="51"/>
    <s v="Chem51"/>
    <s v="Chemicals"/>
    <s v="N"/>
    <x v="0"/>
    <n v="2.15"/>
    <n v="475000"/>
    <n v="1021250"/>
    <m/>
    <m/>
    <m/>
  </r>
  <r>
    <n v="52"/>
    <s v="Chem52"/>
    <s v="Chemicals"/>
    <s v="N"/>
    <x v="1"/>
    <n v="30.68"/>
    <n v="85000"/>
    <n v="2607800"/>
    <m/>
    <m/>
    <m/>
  </r>
  <r>
    <n v="53"/>
    <s v="Chem53"/>
    <s v="Chemicals"/>
    <s v="C"/>
    <x v="2"/>
    <n v="1.05"/>
    <n v="325000"/>
    <n v="341250"/>
    <m/>
    <m/>
    <m/>
  </r>
  <r>
    <n v="54"/>
    <s v="Chem54"/>
    <s v="Chemicals"/>
    <s v="N"/>
    <x v="3"/>
    <n v="2.15"/>
    <n v="15000"/>
    <n v="32250"/>
    <m/>
    <m/>
    <m/>
  </r>
  <r>
    <n v="55"/>
    <s v="Chem55"/>
    <s v="Chemicals"/>
    <s v="N"/>
    <x v="2"/>
    <n v="3.05"/>
    <n v="118000"/>
    <n v="359900"/>
    <m/>
    <m/>
    <m/>
  </r>
  <r>
    <n v="56"/>
    <s v="Chem56"/>
    <s v="Chemicals"/>
    <s v="C"/>
    <x v="1"/>
    <n v="11.95"/>
    <n v="15000"/>
    <n v="179250"/>
    <m/>
    <m/>
    <m/>
  </r>
  <r>
    <n v="57"/>
    <s v="Chem57"/>
    <s v="Chemicals"/>
    <s v="N"/>
    <x v="4"/>
    <n v="30.68"/>
    <n v="118000"/>
    <n v="3620240"/>
    <m/>
    <m/>
    <m/>
  </r>
  <r>
    <n v="58"/>
    <s v="Chem58"/>
    <s v="Chemicals"/>
    <s v="N"/>
    <x v="3"/>
    <n v="1.05"/>
    <n v="60000"/>
    <n v="63000"/>
    <m/>
    <m/>
    <m/>
  </r>
  <r>
    <n v="59"/>
    <s v="Chem59"/>
    <s v="Chemicals"/>
    <s v="N"/>
    <x v="2"/>
    <n v="2.15"/>
    <n v="60000"/>
    <n v="129000"/>
    <m/>
    <m/>
    <m/>
  </r>
  <r>
    <n v="60"/>
    <s v="Chem60"/>
    <s v="Chemicals"/>
    <s v="N"/>
    <x v="1"/>
    <n v="3.05"/>
    <n v="65000"/>
    <n v="198250"/>
    <m/>
    <m/>
    <m/>
  </r>
  <r>
    <n v="61"/>
    <s v="Chem61"/>
    <s v="Chemicals"/>
    <s v="N"/>
    <x v="2"/>
    <n v="11.95"/>
    <n v="475000"/>
    <n v="5676250"/>
    <m/>
    <m/>
    <m/>
  </r>
  <r>
    <n v="62"/>
    <s v="Chem62"/>
    <s v="Chemicals"/>
    <s v="N"/>
    <x v="2"/>
    <n v="1.05"/>
    <n v="85000"/>
    <n v="89250"/>
    <m/>
    <m/>
    <m/>
  </r>
  <r>
    <n v="63"/>
    <s v="Filt1"/>
    <s v="Filters"/>
    <s v="N"/>
    <x v="5"/>
    <n v="105.1"/>
    <n v="2500"/>
    <n v="262750"/>
    <m/>
    <m/>
    <m/>
  </r>
  <r>
    <n v="64"/>
    <s v="Filt2"/>
    <s v="Filters"/>
    <s v="C"/>
    <x v="6"/>
    <n v="210.05"/>
    <n v="1800"/>
    <n v="378090"/>
    <m/>
    <m/>
    <m/>
  </r>
  <r>
    <n v="65"/>
    <s v="Filt3"/>
    <s v="Filters"/>
    <s v="N"/>
    <x v="7"/>
    <n v="150.19999999999999"/>
    <n v="2100"/>
    <n v="315420"/>
    <m/>
    <m/>
    <m/>
  </r>
  <r>
    <n v="65"/>
    <s v="Filt3"/>
    <s v="Filters"/>
    <s v="N"/>
    <x v="8"/>
    <n v="85.05"/>
    <n v="3500"/>
    <n v="297675"/>
    <m/>
    <m/>
    <m/>
  </r>
  <r>
    <n v="65"/>
    <s v="Filt3"/>
    <s v="Filters"/>
    <s v="N"/>
    <x v="5"/>
    <n v="78.599999999999994"/>
    <n v="4000"/>
    <n v="314400"/>
    <m/>
    <m/>
    <m/>
  </r>
  <r>
    <n v="66"/>
    <s v="Filt4"/>
    <s v="Filters"/>
    <s v="C"/>
    <x v="6"/>
    <n v="20.05"/>
    <n v="900"/>
    <n v="18045"/>
    <m/>
    <m/>
    <m/>
  </r>
  <r>
    <n v="66"/>
    <s v="Filt4"/>
    <s v="Filters"/>
    <s v="C"/>
    <x v="7"/>
    <n v="280.10000000000002"/>
    <n v="1500"/>
    <n v="420150.00000000006"/>
    <m/>
    <m/>
    <m/>
  </r>
  <r>
    <n v="66"/>
    <s v="Filt4"/>
    <s v="Filters"/>
    <s v="C"/>
    <x v="8"/>
    <n v="150.19999999999999"/>
    <n v="1650"/>
    <n v="247829.99999999997"/>
    <m/>
    <m/>
    <m/>
  </r>
  <r>
    <n v="67"/>
    <s v="Filt5"/>
    <s v="Filters"/>
    <s v="N"/>
    <x v="8"/>
    <n v="85.05"/>
    <n v="2500"/>
    <n v="212625"/>
    <m/>
    <m/>
    <m/>
  </r>
  <r>
    <n v="68"/>
    <s v="Filt6"/>
    <s v="Filters"/>
    <s v="N"/>
    <x v="8"/>
    <n v="78.599999999999994"/>
    <n v="1800"/>
    <n v="141480"/>
    <m/>
    <m/>
    <m/>
  </r>
  <r>
    <n v="69"/>
    <s v="Filt7"/>
    <s v="Filters"/>
    <s v="C"/>
    <x v="8"/>
    <n v="20.05"/>
    <n v="2100"/>
    <n v="42105"/>
    <m/>
    <m/>
    <m/>
  </r>
  <r>
    <n v="69"/>
    <s v="Filt7"/>
    <s v="Filters"/>
    <s v="N"/>
    <x v="5"/>
    <n v="85.05"/>
    <n v="3500"/>
    <n v="297675"/>
    <m/>
    <m/>
    <m/>
  </r>
  <r>
    <n v="69"/>
    <s v="Filt7"/>
    <s v="Filters"/>
    <s v="N"/>
    <x v="5"/>
    <n v="78.599999999999994"/>
    <n v="4000"/>
    <n v="314400"/>
    <m/>
    <m/>
    <m/>
  </r>
  <r>
    <n v="69"/>
    <s v="Filt7"/>
    <s v="Filters"/>
    <s v="C"/>
    <x v="5"/>
    <n v="20.05"/>
    <n v="900"/>
    <n v="18045"/>
    <m/>
    <m/>
    <m/>
  </r>
  <r>
    <n v="70"/>
    <s v="Filt8"/>
    <s v="Filters"/>
    <s v="N"/>
    <x v="5"/>
    <n v="280.10000000000002"/>
    <n v="3500"/>
    <n v="980350.00000000012"/>
    <m/>
    <m/>
    <m/>
  </r>
  <r>
    <n v="70"/>
    <s v="Filt8"/>
    <s v="Filters"/>
    <s v="N"/>
    <x v="6"/>
    <n v="150.19999999999999"/>
    <n v="4000"/>
    <n v="600800"/>
    <m/>
    <m/>
    <m/>
  </r>
  <r>
    <n v="70"/>
    <s v="Filt8"/>
    <s v="Filters"/>
    <s v="N"/>
    <x v="7"/>
    <n v="85.05"/>
    <n v="900"/>
    <n v="76545"/>
    <m/>
    <m/>
    <m/>
  </r>
  <r>
    <n v="70"/>
    <s v="Filt8"/>
    <s v="Filters"/>
    <s v="N"/>
    <x v="8"/>
    <n v="20.05"/>
    <n v="1500"/>
    <n v="30075"/>
    <m/>
    <m/>
    <m/>
  </r>
  <r>
    <n v="71"/>
    <s v="Filt9"/>
    <s v="Filters"/>
    <s v="N"/>
    <x v="8"/>
    <n v="280.10000000000002"/>
    <n v="1650"/>
    <n v="462165.00000000006"/>
    <m/>
    <m/>
    <m/>
  </r>
  <r>
    <n v="72"/>
    <s v="Filt10"/>
    <s v="Filters"/>
    <s v="C"/>
    <x v="8"/>
    <n v="150.19999999999999"/>
    <n v="2500"/>
    <n v="375500"/>
    <m/>
    <m/>
    <m/>
  </r>
  <r>
    <n v="72"/>
    <s v="Filt10"/>
    <s v="Filters"/>
    <s v="N"/>
    <x v="8"/>
    <n v="85.05"/>
    <n v="1800"/>
    <n v="153090"/>
    <m/>
    <m/>
    <m/>
  </r>
  <r>
    <n v="72"/>
    <s v="Filt10"/>
    <s v="Filters"/>
    <s v="N"/>
    <x v="6"/>
    <n v="78.599999999999994"/>
    <n v="4000"/>
    <n v="314400"/>
    <m/>
    <m/>
    <m/>
  </r>
  <r>
    <n v="73"/>
    <s v="Filt11"/>
    <s v="Filters"/>
    <s v="C"/>
    <x v="5"/>
    <n v="20.05"/>
    <n v="900"/>
    <n v="18045"/>
    <m/>
    <m/>
    <m/>
  </r>
  <r>
    <n v="74"/>
    <s v="Filt12"/>
    <s v="Filters"/>
    <s v="C"/>
    <x v="6"/>
    <n v="85.05"/>
    <n v="3500"/>
    <n v="297675"/>
    <m/>
    <m/>
    <m/>
  </r>
  <r>
    <n v="75"/>
    <s v="Filt13"/>
    <s v="Filters"/>
    <s v="N"/>
    <x v="7"/>
    <n v="78.599999999999994"/>
    <n v="4000"/>
    <n v="314400"/>
    <m/>
    <m/>
    <m/>
  </r>
  <r>
    <n v="76"/>
    <s v="Filt14"/>
    <s v="Filters"/>
    <s v="N"/>
    <x v="8"/>
    <n v="20.05"/>
    <n v="900"/>
    <n v="18045"/>
    <m/>
    <m/>
    <m/>
  </r>
  <r>
    <n v="77"/>
    <s v="Filt15"/>
    <s v="Filters"/>
    <s v="C"/>
    <x v="5"/>
    <n v="85.05"/>
    <n v="1500"/>
    <n v="127575"/>
    <m/>
    <m/>
    <m/>
  </r>
  <r>
    <n v="78"/>
    <s v="GLCTR1"/>
    <s v="Glass Containers"/>
    <s v="N"/>
    <x v="9"/>
    <n v="2.15"/>
    <n v="1150000"/>
    <n v="2472500"/>
    <m/>
    <m/>
    <m/>
  </r>
  <r>
    <n v="79"/>
    <s v="GLCTR2"/>
    <s v="Glass Containers"/>
    <s v="N"/>
    <x v="10"/>
    <n v="3.2"/>
    <n v="2500000"/>
    <n v="8000000"/>
    <m/>
    <m/>
    <m/>
  </r>
  <r>
    <n v="79"/>
    <s v="GLCTR2"/>
    <s v="Glass Containers"/>
    <s v="C"/>
    <x v="10"/>
    <n v="3.25"/>
    <n v="3150000"/>
    <n v="10237500"/>
    <m/>
    <m/>
    <m/>
  </r>
  <r>
    <n v="79"/>
    <s v="GLCTR2"/>
    <s v="Glass Containers"/>
    <s v="C"/>
    <x v="10"/>
    <n v="2.95"/>
    <n v="4500000"/>
    <n v="13275000"/>
    <m/>
    <m/>
    <m/>
  </r>
  <r>
    <n v="80"/>
    <s v="GLCTR3"/>
    <s v="Glass Containers"/>
    <s v="N"/>
    <x v="10"/>
    <n v="1.05"/>
    <n v="2500000"/>
    <n v="2625000"/>
    <m/>
    <m/>
    <m/>
  </r>
  <r>
    <n v="81"/>
    <s v="GLCTR4"/>
    <s v="Glass Containers"/>
    <s v="N"/>
    <x v="10"/>
    <n v="1.1499999999999999"/>
    <n v="3500000"/>
    <n v="4024999.9999999995"/>
    <m/>
    <m/>
    <m/>
  </r>
  <r>
    <n v="82"/>
    <s v="GLCTR5"/>
    <s v="Glass Containers"/>
    <s v="C"/>
    <x v="10"/>
    <n v="1.85"/>
    <n v="1150000"/>
    <n v="2127500"/>
    <m/>
    <m/>
    <m/>
  </r>
  <r>
    <n v="83"/>
    <s v="GLCTR6"/>
    <s v="Glass Containers"/>
    <s v="N"/>
    <x v="10"/>
    <n v="3.15"/>
    <n v="2500000"/>
    <n v="7875000"/>
    <m/>
    <m/>
    <m/>
  </r>
  <r>
    <n v="84"/>
    <s v="GLCTR7"/>
    <s v="Glass Containers"/>
    <s v="C"/>
    <x v="10"/>
    <n v="2.85"/>
    <n v="3150000"/>
    <n v="8977500"/>
    <m/>
    <m/>
    <m/>
  </r>
  <r>
    <n v="84"/>
    <s v="GLCTR7"/>
    <s v="Glass Containers"/>
    <s v="C"/>
    <x v="9"/>
    <n v="2.95"/>
    <n v="4500000"/>
    <n v="13275000"/>
    <m/>
    <m/>
    <m/>
  </r>
  <r>
    <n v="85"/>
    <s v="GLCTR8"/>
    <s v="Glass Containers"/>
    <s v="N"/>
    <x v="10"/>
    <n v="1.05"/>
    <n v="3150000"/>
    <n v="3307500"/>
    <m/>
    <m/>
    <m/>
  </r>
  <r>
    <n v="86"/>
    <s v="GLCTR9"/>
    <s v="Glass Containers"/>
    <s v="N"/>
    <x v="10"/>
    <n v="1.1499999999999999"/>
    <n v="4500000"/>
    <n v="5175000"/>
    <m/>
    <m/>
    <m/>
  </r>
  <r>
    <n v="87"/>
    <s v="GLCTR10"/>
    <s v="Glass Containers"/>
    <s v="N"/>
    <x v="10"/>
    <n v="2.95"/>
    <n v="2500000"/>
    <n v="7375000"/>
    <m/>
    <m/>
    <m/>
  </r>
  <r>
    <n v="87"/>
    <s v="GLCTR10"/>
    <s v="Glass Containers"/>
    <s v="N"/>
    <x v="9"/>
    <n v="3.2"/>
    <n v="3500000"/>
    <n v="11200000"/>
    <m/>
    <m/>
    <m/>
  </r>
  <r>
    <n v="87"/>
    <s v="GLCTR10"/>
    <s v="Glass Containers"/>
    <s v="N"/>
    <x v="9"/>
    <n v="3.25"/>
    <n v="1150000"/>
    <n v="3737500"/>
    <m/>
    <m/>
    <m/>
  </r>
  <r>
    <n v="88"/>
    <s v="GLCTR11"/>
    <s v="Glass Containers"/>
    <s v="N"/>
    <x v="9"/>
    <n v="2.95"/>
    <n v="4500000"/>
    <n v="13275000"/>
    <m/>
    <m/>
    <m/>
  </r>
  <r>
    <n v="89"/>
    <s v="GLCTR12"/>
    <s v="Glass Containers"/>
    <s v="C"/>
    <x v="9"/>
    <n v="1.05"/>
    <n v="3150000"/>
    <n v="3307500"/>
    <m/>
    <m/>
    <m/>
  </r>
  <r>
    <n v="90"/>
    <s v="GLCTR13"/>
    <s v="Glass Containers"/>
    <s v="C"/>
    <x v="9"/>
    <n v="1.1499999999999999"/>
    <n v="4500000"/>
    <n v="5175000"/>
    <m/>
    <m/>
    <m/>
  </r>
  <r>
    <n v="91"/>
    <s v="CORRUGCTN1"/>
    <s v="Corrugated Cartons"/>
    <s v="N"/>
    <x v="11"/>
    <n v="5.05"/>
    <n v="65000"/>
    <n v="328250"/>
    <m/>
    <m/>
    <m/>
  </r>
  <r>
    <n v="91"/>
    <s v="CORRUGCTN1"/>
    <s v="Corrugated Cartons"/>
    <s v="N"/>
    <x v="12"/>
    <n v="4.8499999999999996"/>
    <n v="35000"/>
    <n v="169750"/>
    <m/>
    <m/>
    <m/>
  </r>
  <r>
    <n v="91"/>
    <s v="CORRUGCTN1"/>
    <s v="Corrugated Cartons"/>
    <s v="N"/>
    <x v="13"/>
    <n v="4.8"/>
    <n v="87000"/>
    <n v="417600"/>
    <m/>
    <m/>
    <m/>
  </r>
  <r>
    <n v="92"/>
    <s v="CORRUGCTN2"/>
    <s v="Corrugated Cartons"/>
    <s v="N"/>
    <x v="12"/>
    <n v="2.5"/>
    <n v="120000"/>
    <n v="300000"/>
    <m/>
    <m/>
    <m/>
  </r>
  <r>
    <n v="93"/>
    <s v="CORRUGCTN3"/>
    <s v="Corrugated Cartons"/>
    <s v="N"/>
    <x v="12"/>
    <n v="2.25"/>
    <n v="95000"/>
    <n v="213750"/>
    <m/>
    <m/>
    <m/>
  </r>
  <r>
    <n v="94"/>
    <s v="CORRUGCTN4"/>
    <s v="Corrugated Cartons"/>
    <s v="C"/>
    <x v="11"/>
    <n v="6.58"/>
    <n v="86000"/>
    <n v="565880"/>
    <m/>
    <m/>
    <m/>
  </r>
  <r>
    <n v="95"/>
    <s v="CORRUGCTN5"/>
    <s v="Corrugated Cartons"/>
    <s v="C"/>
    <x v="11"/>
    <n v="4.55"/>
    <n v="64000"/>
    <n v="291200"/>
    <m/>
    <m/>
    <m/>
  </r>
  <r>
    <n v="95"/>
    <s v="CORRUGCTN5"/>
    <s v="Corrugated Cartons"/>
    <s v="C"/>
    <x v="11"/>
    <n v="4.97"/>
    <n v="35000"/>
    <n v="173950"/>
    <m/>
    <m/>
    <m/>
  </r>
  <r>
    <n v="96"/>
    <s v="CORRUGCTN6"/>
    <s v="Corrugated Cartons"/>
    <s v="N"/>
    <x v="11"/>
    <n v="5.05"/>
    <n v="25000"/>
    <n v="126250"/>
    <m/>
    <m/>
    <m/>
  </r>
  <r>
    <n v="97"/>
    <s v="CORRUGCTN7"/>
    <s v="Corrugated Cartons"/>
    <s v="C"/>
    <x v="13"/>
    <n v="4.8499999999999996"/>
    <n v="35000"/>
    <n v="169750"/>
    <m/>
    <m/>
    <m/>
  </r>
  <r>
    <n v="98"/>
    <s v="CORRUGCTN8"/>
    <s v="Corrugated Cartons"/>
    <s v="N"/>
    <x v="13"/>
    <n v="1.5"/>
    <n v="85000"/>
    <n v="127500"/>
    <m/>
    <m/>
    <m/>
  </r>
  <r>
    <n v="98"/>
    <s v="CORRUGCTN8"/>
    <s v="Corrugated Cartons"/>
    <s v="C"/>
    <x v="13"/>
    <n v="1.68"/>
    <n v="65000"/>
    <n v="109200"/>
    <m/>
    <m/>
    <m/>
  </r>
  <r>
    <n v="99"/>
    <s v="CORRUGCTN9"/>
    <s v="Corrugated Cartons"/>
    <s v="N"/>
    <x v="11"/>
    <n v="2.5"/>
    <n v="85000"/>
    <n v="212500"/>
    <m/>
    <m/>
    <m/>
  </r>
  <r>
    <n v="100"/>
    <s v="CORRUGCTN10"/>
    <s v="Corrugated Cartons"/>
    <s v="N"/>
    <x v="11"/>
    <n v="2.85"/>
    <n v="120000"/>
    <n v="342000"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D40E026-E532-48ED-813F-AC6EEA92EFBE}" name="PivotTable1" cacheId="0" applyNumberFormats="0" applyBorderFormats="0" applyFontFormats="0" applyPatternFormats="0" applyAlignmentFormats="0" applyWidthHeightFormats="1" dataCaption="Values" updatedVersion="7" minRefreshableVersion="3" useAutoFormatting="1" itemPrintTitles="1" createdVersion="7" indent="0" outline="1" outlineData="1" multipleFieldFilters="0">
  <location ref="A3:B18" firstHeaderRow="1" firstDataRow="1" firstDataCol="1"/>
  <pivotFields count="7">
    <pivotField showAll="0">
      <items count="100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t="default"/>
      </items>
    </pivotField>
    <pivotField showAll="0">
      <items count="100">
        <item x="0"/>
        <item x="9"/>
        <item x="10"/>
        <item x="11"/>
        <item x="12"/>
        <item x="13"/>
        <item x="14"/>
        <item x="15"/>
        <item x="16"/>
        <item x="17"/>
        <item x="18"/>
        <item x="1"/>
        <item x="19"/>
        <item x="20"/>
        <item x="21"/>
        <item x="22"/>
        <item x="23"/>
        <item x="24"/>
        <item x="25"/>
        <item x="26"/>
        <item x="27"/>
        <item x="2"/>
        <item x="28"/>
        <item x="29"/>
        <item x="30"/>
        <item x="31"/>
        <item x="32"/>
        <item x="33"/>
        <item x="34"/>
        <item x="35"/>
        <item x="36"/>
        <item x="37"/>
        <item x="3"/>
        <item x="38"/>
        <item x="39"/>
        <item x="40"/>
        <item x="41"/>
        <item x="42"/>
        <item x="43"/>
        <item x="44"/>
        <item x="45"/>
        <item x="46"/>
        <item x="47"/>
        <item x="4"/>
        <item x="48"/>
        <item x="49"/>
        <item x="50"/>
        <item x="51"/>
        <item x="52"/>
        <item x="53"/>
        <item x="54"/>
        <item x="55"/>
        <item x="56"/>
        <item x="57"/>
        <item x="5"/>
        <item x="58"/>
        <item x="59"/>
        <item x="60"/>
        <item x="6"/>
        <item x="7"/>
        <item x="8"/>
        <item x="89"/>
        <item x="98"/>
        <item x="90"/>
        <item x="91"/>
        <item x="92"/>
        <item x="93"/>
        <item x="94"/>
        <item x="95"/>
        <item x="96"/>
        <item x="97"/>
        <item x="61"/>
        <item x="70"/>
        <item x="71"/>
        <item x="72"/>
        <item x="73"/>
        <item x="74"/>
        <item x="75"/>
        <item x="62"/>
        <item x="63"/>
        <item x="64"/>
        <item x="65"/>
        <item x="66"/>
        <item x="67"/>
        <item x="68"/>
        <item x="69"/>
        <item x="76"/>
        <item x="85"/>
        <item x="86"/>
        <item x="87"/>
        <item x="88"/>
        <item x="77"/>
        <item x="78"/>
        <item x="79"/>
        <item x="80"/>
        <item x="81"/>
        <item x="82"/>
        <item x="83"/>
        <item x="84"/>
        <item t="default"/>
      </items>
    </pivotField>
    <pivotField showAll="0"/>
    <pivotField axis="axisRow" showAll="0" sortType="descending">
      <items count="15">
        <item x="0"/>
        <item x="1"/>
        <item x="10"/>
        <item x="13"/>
        <item x="11"/>
        <item x="8"/>
        <item x="5"/>
        <item x="9"/>
        <item x="12"/>
        <item x="7"/>
        <item x="6"/>
        <item x="3"/>
        <item x="4"/>
        <item x="2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numFmtId="164" showAll="0"/>
    <pivotField numFmtId="3" showAll="0"/>
    <pivotField dataField="1" numFmtId="164" showAll="0">
      <items count="117">
        <item x="75"/>
        <item x="19"/>
        <item x="36"/>
        <item x="35"/>
        <item x="84"/>
        <item x="65"/>
        <item x="58"/>
        <item x="37"/>
        <item x="38"/>
        <item x="80"/>
        <item x="50"/>
        <item x="16"/>
        <item x="67"/>
        <item x="15"/>
        <item x="83"/>
        <item x="18"/>
        <item x="47"/>
        <item x="113"/>
        <item x="20"/>
        <item x="60"/>
        <item x="111"/>
        <item x="112"/>
        <item x="88"/>
        <item x="52"/>
        <item x="79"/>
        <item x="87"/>
        <item x="104"/>
        <item x="110"/>
        <item x="56"/>
        <item x="55"/>
        <item x="1"/>
        <item x="31"/>
        <item x="68"/>
        <item x="45"/>
        <item x="114"/>
        <item x="78"/>
        <item x="107"/>
        <item x="29"/>
        <item x="34"/>
        <item x="77"/>
        <item x="48"/>
        <item x="59"/>
        <item x="70"/>
        <item x="109"/>
        <item x="73"/>
        <item x="106"/>
        <item x="74"/>
        <item x="72"/>
        <item x="103"/>
        <item x="64"/>
        <item x="115"/>
        <item x="66"/>
        <item x="86"/>
        <item x="71"/>
        <item x="21"/>
        <item x="42"/>
        <item x="105"/>
        <item x="76"/>
        <item x="7"/>
        <item x="85"/>
        <item x="30"/>
        <item x="54"/>
        <item x="108"/>
        <item x="82"/>
        <item x="26"/>
        <item x="2"/>
        <item x="61"/>
        <item x="17"/>
        <item x="81"/>
        <item x="49"/>
        <item x="62"/>
        <item x="33"/>
        <item x="9"/>
        <item x="32"/>
        <item x="25"/>
        <item x="41"/>
        <item x="39"/>
        <item x="10"/>
        <item x="40"/>
        <item x="53"/>
        <item x="95"/>
        <item x="44"/>
        <item x="5"/>
        <item x="89"/>
        <item x="6"/>
        <item x="63"/>
        <item x="93"/>
        <item x="51"/>
        <item x="98"/>
        <item x="27"/>
        <item x="57"/>
        <item x="102"/>
        <item x="12"/>
        <item x="3"/>
        <item x="94"/>
        <item x="8"/>
        <item x="11"/>
        <item x="23"/>
        <item x="99"/>
        <item x="0"/>
        <item x="69"/>
        <item x="22"/>
        <item x="28"/>
        <item x="100"/>
        <item x="96"/>
        <item x="90"/>
        <item x="97"/>
        <item x="91"/>
        <item x="14"/>
        <item x="101"/>
        <item x="92"/>
        <item x="43"/>
        <item x="4"/>
        <item x="24"/>
        <item x="46"/>
        <item x="13"/>
        <item t="default"/>
      </items>
    </pivotField>
  </pivotFields>
  <rowFields count="1">
    <field x="3"/>
  </rowFields>
  <rowItems count="15">
    <i>
      <x v="11"/>
    </i>
    <i>
      <x v="2"/>
    </i>
    <i>
      <x v="12"/>
    </i>
    <i>
      <x v="7"/>
    </i>
    <i>
      <x v="13"/>
    </i>
    <i>
      <x v="1"/>
    </i>
    <i>
      <x/>
    </i>
    <i>
      <x v="6"/>
    </i>
    <i>
      <x v="4"/>
    </i>
    <i>
      <x v="5"/>
    </i>
    <i>
      <x v="10"/>
    </i>
    <i>
      <x v="9"/>
    </i>
    <i>
      <x v="3"/>
    </i>
    <i>
      <x v="8"/>
    </i>
    <i t="grand">
      <x/>
    </i>
  </rowItems>
  <colItems count="1">
    <i/>
  </colItems>
  <dataFields count="1">
    <dataField name="Sum of Annual spend" fld="6" baseField="0" baseItem="0"/>
  </dataFields>
  <formats count="1">
    <format dxfId="5">
      <pivotArea collapsedLevelsAreSubtotals="1" fieldPosition="0">
        <references count="1">
          <reference field="3" count="0"/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8C43422A-0B3E-409B-AF1E-C4A86E8968A7}" name="PivotTable2" cacheId="0" applyNumberFormats="0" applyBorderFormats="0" applyFontFormats="0" applyPatternFormats="0" applyAlignmentFormats="0" applyWidthHeightFormats="1" dataCaption="Values" updatedVersion="7" minRefreshableVersion="3" useAutoFormatting="1" itemPrintTitles="1" createdVersion="7" indent="0" outline="1" outlineData="1" multipleFieldFilters="0">
  <location ref="A3:B103" firstHeaderRow="1" firstDataRow="1" firstDataCol="1"/>
  <pivotFields count="7">
    <pivotField showAll="0"/>
    <pivotField axis="axisRow" showAll="0">
      <items count="100">
        <item x="0"/>
        <item x="9"/>
        <item x="10"/>
        <item x="11"/>
        <item x="12"/>
        <item x="13"/>
        <item x="14"/>
        <item x="15"/>
        <item x="16"/>
        <item x="17"/>
        <item x="18"/>
        <item x="1"/>
        <item x="19"/>
        <item x="20"/>
        <item x="21"/>
        <item x="22"/>
        <item x="23"/>
        <item x="24"/>
        <item x="25"/>
        <item x="26"/>
        <item x="27"/>
        <item x="2"/>
        <item x="28"/>
        <item x="29"/>
        <item x="30"/>
        <item x="31"/>
        <item x="32"/>
        <item x="33"/>
        <item x="34"/>
        <item x="35"/>
        <item x="36"/>
        <item x="37"/>
        <item x="3"/>
        <item x="38"/>
        <item x="39"/>
        <item x="40"/>
        <item x="41"/>
        <item x="42"/>
        <item x="43"/>
        <item x="44"/>
        <item x="45"/>
        <item x="46"/>
        <item x="47"/>
        <item x="4"/>
        <item x="48"/>
        <item x="49"/>
        <item x="50"/>
        <item x="51"/>
        <item x="52"/>
        <item x="53"/>
        <item x="54"/>
        <item x="55"/>
        <item x="56"/>
        <item x="57"/>
        <item x="5"/>
        <item x="58"/>
        <item x="59"/>
        <item x="60"/>
        <item x="6"/>
        <item x="7"/>
        <item x="8"/>
        <item x="89"/>
        <item x="98"/>
        <item x="90"/>
        <item x="91"/>
        <item x="92"/>
        <item x="93"/>
        <item x="94"/>
        <item x="95"/>
        <item x="96"/>
        <item x="97"/>
        <item x="61"/>
        <item x="70"/>
        <item x="71"/>
        <item x="72"/>
        <item x="73"/>
        <item x="74"/>
        <item x="75"/>
        <item x="62"/>
        <item x="63"/>
        <item x="64"/>
        <item x="65"/>
        <item x="66"/>
        <item x="67"/>
        <item x="68"/>
        <item x="69"/>
        <item x="76"/>
        <item x="85"/>
        <item x="86"/>
        <item x="87"/>
        <item x="88"/>
        <item x="77"/>
        <item x="78"/>
        <item x="79"/>
        <item x="80"/>
        <item x="81"/>
        <item x="82"/>
        <item x="83"/>
        <item x="84"/>
        <item t="default"/>
      </items>
    </pivotField>
    <pivotField showAll="0"/>
    <pivotField dataField="1" showAll="0"/>
    <pivotField numFmtId="164" showAll="0"/>
    <pivotField numFmtId="3" showAll="0"/>
    <pivotField numFmtId="164" showAll="0"/>
  </pivotFields>
  <rowFields count="1">
    <field x="1"/>
  </rowFields>
  <rowItems count="10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>
      <x v="95"/>
    </i>
    <i>
      <x v="96"/>
    </i>
    <i>
      <x v="97"/>
    </i>
    <i>
      <x v="98"/>
    </i>
    <i t="grand">
      <x/>
    </i>
  </rowItems>
  <colItems count="1">
    <i/>
  </colItems>
  <dataFields count="1">
    <dataField name="Count of vendor" fld="3" subtotal="count" baseField="1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72BE639D-0236-4620-BEF9-114CE3A5D411}" name="PivotTable4" cacheId="1" applyNumberFormats="0" applyBorderFormats="0" applyFontFormats="0" applyPatternFormats="0" applyAlignmentFormats="0" applyWidthHeightFormats="1" dataCaption="Values" updatedVersion="7" minRefreshableVersion="3" useAutoFormatting="1" itemPrintTitles="1" createdVersion="7" indent="0" outline="1" outlineData="1" multipleFieldFilters="0">
  <location ref="A3:B18" firstHeaderRow="1" firstDataRow="1" firstDataCol="1"/>
  <pivotFields count="9">
    <pivotField dataField="1" showAll="0"/>
    <pivotField showAll="0"/>
    <pivotField showAll="0"/>
    <pivotField showAll="0"/>
    <pivotField axis="axisRow" showAll="0">
      <items count="15">
        <item x="0"/>
        <item x="1"/>
        <item x="10"/>
        <item x="13"/>
        <item x="11"/>
        <item x="8"/>
        <item x="5"/>
        <item x="9"/>
        <item x="12"/>
        <item x="7"/>
        <item x="6"/>
        <item x="3"/>
        <item x="4"/>
        <item x="2"/>
        <item t="default"/>
      </items>
    </pivotField>
    <pivotField numFmtId="164" showAll="0"/>
    <pivotField numFmtId="3" showAll="0"/>
    <pivotField numFmtId="164" showAll="0"/>
    <pivotField showAll="0"/>
  </pivotFields>
  <rowFields count="1">
    <field x="4"/>
  </rowFields>
  <rowItems count="15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 t="grand">
      <x/>
    </i>
  </rowItems>
  <colItems count="1">
    <i/>
  </colItems>
  <dataFields count="1">
    <dataField name="Count of Item #" fld="0" subtotal="count" baseField="4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CE309DE6-DBE3-463B-9F63-7CB6ADF387F8}" name="PivotTable7" cacheId="2" applyNumberFormats="0" applyBorderFormats="0" applyFontFormats="0" applyPatternFormats="0" applyAlignmentFormats="0" applyWidthHeightFormats="1" dataCaption="Values" updatedVersion="7" minRefreshableVersion="3" useAutoFormatting="1" itemPrintTitles="1" createdVersion="7" indent="0" outline="1" outlineData="1" multipleFieldFilters="0">
  <location ref="A3:D18" firstHeaderRow="0" firstDataRow="1" firstDataCol="1"/>
  <pivotFields count="11">
    <pivotField showAll="0"/>
    <pivotField showAll="0"/>
    <pivotField showAll="0"/>
    <pivotField showAll="0"/>
    <pivotField axis="axisRow" showAll="0">
      <items count="15">
        <item x="0"/>
        <item x="1"/>
        <item x="10"/>
        <item x="13"/>
        <item x="11"/>
        <item x="8"/>
        <item x="5"/>
        <item x="9"/>
        <item x="12"/>
        <item x="7"/>
        <item x="6"/>
        <item x="3"/>
        <item x="4"/>
        <item x="2"/>
        <item t="default"/>
      </items>
    </pivotField>
    <pivotField numFmtId="164" showAll="0"/>
    <pivotField numFmtId="3" showAll="0"/>
    <pivotField numFmtId="164" showAll="0"/>
    <pivotField dataField="1" showAll="0"/>
    <pivotField dataField="1" showAll="0"/>
    <pivotField dataField="1" showAll="0"/>
  </pivotFields>
  <rowFields count="1">
    <field x="4"/>
  </rowFields>
  <rowItems count="15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 t="grand">
      <x/>
    </i>
  </rowItems>
  <colFields count="1">
    <field x="-2"/>
  </colFields>
  <colItems count="3">
    <i>
      <x/>
    </i>
    <i i="1">
      <x v="1"/>
    </i>
    <i i="2">
      <x v="2"/>
    </i>
  </colItems>
  <dataFields count="3">
    <dataField name="Count of Price Level 1" fld="8" subtotal="count" baseField="4" baseItem="0"/>
    <dataField name="Count of Price Level 2" fld="9" subtotal="count" baseField="4" baseItem="0"/>
    <dataField name="Count of Price Level 3" fld="10" subtotal="count" baseField="4" baseItem="0"/>
  </dataFields>
  <formats count="5">
    <format dxfId="4">
      <pivotArea outline="0" collapsedLevelsAreSubtotals="1" fieldPosition="0"/>
    </format>
    <format dxfId="3">
      <pivotArea dataOnly="0" labelOnly="1" outline="0" fieldPosition="0">
        <references count="1">
          <reference field="4294967294" count="3">
            <x v="0"/>
            <x v="1"/>
            <x v="2"/>
          </reference>
        </references>
      </pivotArea>
    </format>
    <format dxfId="2">
      <pivotArea collapsedLevelsAreSubtotals="1" fieldPosition="0">
        <references count="2">
          <reference field="4294967294" count="1" selected="0">
            <x v="0"/>
          </reference>
          <reference field="4" count="1">
            <x v="13"/>
          </reference>
        </references>
      </pivotArea>
    </format>
    <format dxfId="1">
      <pivotArea collapsedLevelsAreSubtotals="1" fieldPosition="0">
        <references count="2">
          <reference field="4294967294" count="1" selected="0">
            <x v="2"/>
          </reference>
          <reference field="4" count="1">
            <x v="1"/>
          </reference>
        </references>
      </pivotArea>
    </format>
    <format dxfId="0">
      <pivotArea collapsedLevelsAreSubtotals="1" fieldPosition="0">
        <references count="2">
          <reference field="4294967294" count="1" selected="0">
            <x v="2"/>
          </reference>
          <reference field="4" count="1">
            <x v="1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D1894-5259-41A6-91B3-E523C202B829}">
  <dimension ref="A1:M188"/>
  <sheetViews>
    <sheetView workbookViewId="0">
      <pane ySplit="5" topLeftCell="A66" activePane="bottomLeft" state="frozen"/>
      <selection pane="bottomLeft" activeCell="P10" sqref="P10"/>
    </sheetView>
  </sheetViews>
  <sheetFormatPr defaultRowHeight="14.4" x14ac:dyDescent="0.3"/>
  <cols>
    <col min="2" max="2" width="26.77734375" customWidth="1"/>
    <col min="3" max="3" width="18.44140625" customWidth="1"/>
    <col min="4" max="4" width="6.6640625" customWidth="1"/>
    <col min="5" max="5" width="21.6640625" customWidth="1"/>
    <col min="6" max="7" width="12.88671875" style="5" customWidth="1"/>
    <col min="8" max="8" width="18.44140625" customWidth="1"/>
    <col min="9" max="9" width="11.77734375" style="5" customWidth="1"/>
    <col min="10" max="10" width="12.109375" style="5" customWidth="1"/>
    <col min="11" max="11" width="16" style="5" customWidth="1"/>
    <col min="12" max="12" width="10.6640625" customWidth="1"/>
    <col min="13" max="13" width="12.88671875" customWidth="1"/>
  </cols>
  <sheetData>
    <row r="1" spans="1:11" x14ac:dyDescent="0.3">
      <c r="A1" s="1" t="s">
        <v>124</v>
      </c>
    </row>
    <row r="2" spans="1:11" x14ac:dyDescent="0.3">
      <c r="A2" s="1" t="s">
        <v>125</v>
      </c>
    </row>
    <row r="3" spans="1:11" x14ac:dyDescent="0.3">
      <c r="A3" t="s">
        <v>126</v>
      </c>
    </row>
    <row r="4" spans="1:11" x14ac:dyDescent="0.3">
      <c r="G4" s="5" t="s">
        <v>127</v>
      </c>
      <c r="H4" s="6">
        <f>SUM(H6:H142)</f>
        <v>399275025</v>
      </c>
    </row>
    <row r="5" spans="1:11" s="2" customFormat="1" ht="43.2" x14ac:dyDescent="0.3">
      <c r="A5" s="4" t="s">
        <v>0</v>
      </c>
      <c r="B5" s="3" t="s">
        <v>1</v>
      </c>
      <c r="C5" s="3" t="s">
        <v>2</v>
      </c>
      <c r="D5" s="3" t="s">
        <v>145</v>
      </c>
      <c r="E5" s="3" t="s">
        <v>3</v>
      </c>
      <c r="F5" s="4" t="s">
        <v>112</v>
      </c>
      <c r="G5" s="4" t="s">
        <v>122</v>
      </c>
      <c r="H5" s="3" t="s">
        <v>123</v>
      </c>
      <c r="I5" s="4" t="s">
        <v>155</v>
      </c>
      <c r="J5" s="4" t="s">
        <v>156</v>
      </c>
      <c r="K5" s="4" t="s">
        <v>157</v>
      </c>
    </row>
    <row r="6" spans="1:11" x14ac:dyDescent="0.3">
      <c r="A6" s="5">
        <v>1</v>
      </c>
      <c r="B6" s="22" t="s">
        <v>4</v>
      </c>
      <c r="C6" t="s">
        <v>103</v>
      </c>
      <c r="D6" t="s">
        <v>147</v>
      </c>
      <c r="E6" t="s">
        <v>107</v>
      </c>
      <c r="F6" s="7">
        <v>3.5</v>
      </c>
      <c r="G6" s="8">
        <v>1500000</v>
      </c>
      <c r="H6" s="6">
        <f>F6*G6</f>
        <v>5250000</v>
      </c>
    </row>
    <row r="7" spans="1:11" x14ac:dyDescent="0.3">
      <c r="A7" s="5">
        <v>2</v>
      </c>
      <c r="B7" s="22" t="s">
        <v>5</v>
      </c>
      <c r="C7" t="s">
        <v>103</v>
      </c>
      <c r="D7" t="s">
        <v>146</v>
      </c>
      <c r="E7" t="s">
        <v>108</v>
      </c>
      <c r="F7" s="7">
        <v>4.25</v>
      </c>
      <c r="G7" s="8">
        <v>45000</v>
      </c>
      <c r="H7" s="6">
        <f t="shared" ref="H7:H70" si="0">F7*G7</f>
        <v>191250</v>
      </c>
      <c r="J7" s="5">
        <v>1</v>
      </c>
    </row>
    <row r="8" spans="1:11" x14ac:dyDescent="0.3">
      <c r="A8" s="5">
        <v>2</v>
      </c>
      <c r="B8" s="22" t="s">
        <v>5</v>
      </c>
      <c r="C8" t="s">
        <v>103</v>
      </c>
      <c r="D8" t="s">
        <v>146</v>
      </c>
      <c r="E8" t="s">
        <v>109</v>
      </c>
      <c r="F8" s="7">
        <v>3.8</v>
      </c>
      <c r="G8" s="8">
        <v>200000</v>
      </c>
      <c r="H8" s="6">
        <f t="shared" si="0"/>
        <v>760000</v>
      </c>
      <c r="I8" s="5">
        <v>1</v>
      </c>
    </row>
    <row r="9" spans="1:11" x14ac:dyDescent="0.3">
      <c r="A9" s="5">
        <v>3</v>
      </c>
      <c r="B9" s="22" t="s">
        <v>6</v>
      </c>
      <c r="C9" t="s">
        <v>103</v>
      </c>
      <c r="D9" t="s">
        <v>147</v>
      </c>
      <c r="E9" t="s">
        <v>109</v>
      </c>
      <c r="F9" s="7">
        <v>11.95</v>
      </c>
      <c r="G9" s="8">
        <v>325000</v>
      </c>
      <c r="H9" s="6">
        <f t="shared" si="0"/>
        <v>3883750</v>
      </c>
    </row>
    <row r="10" spans="1:11" x14ac:dyDescent="0.3">
      <c r="A10" s="5">
        <v>4</v>
      </c>
      <c r="B10" s="22" t="s">
        <v>7</v>
      </c>
      <c r="C10" t="s">
        <v>103</v>
      </c>
      <c r="D10" t="s">
        <v>147</v>
      </c>
      <c r="E10" t="s">
        <v>110</v>
      </c>
      <c r="F10" s="7">
        <v>25.6</v>
      </c>
      <c r="G10" s="8">
        <v>1200000</v>
      </c>
      <c r="H10" s="6">
        <f t="shared" si="0"/>
        <v>30720000</v>
      </c>
    </row>
    <row r="11" spans="1:11" x14ac:dyDescent="0.3">
      <c r="A11" s="5">
        <v>5</v>
      </c>
      <c r="B11" s="22" t="s">
        <v>8</v>
      </c>
      <c r="C11" t="s">
        <v>103</v>
      </c>
      <c r="D11" t="s">
        <v>147</v>
      </c>
      <c r="E11" t="s">
        <v>111</v>
      </c>
      <c r="F11" s="7">
        <v>65.3</v>
      </c>
      <c r="G11" s="8">
        <v>35000</v>
      </c>
      <c r="H11" s="6">
        <f t="shared" si="0"/>
        <v>2285500</v>
      </c>
    </row>
    <row r="12" spans="1:11" x14ac:dyDescent="0.3">
      <c r="A12" s="5">
        <v>6</v>
      </c>
      <c r="B12" s="22" t="s">
        <v>9</v>
      </c>
      <c r="C12" t="s">
        <v>103</v>
      </c>
      <c r="D12" t="s">
        <v>146</v>
      </c>
      <c r="E12" t="s">
        <v>110</v>
      </c>
      <c r="F12" s="7">
        <v>29.8</v>
      </c>
      <c r="G12" s="8">
        <v>85000</v>
      </c>
      <c r="H12" s="6">
        <f t="shared" si="0"/>
        <v>2533000</v>
      </c>
      <c r="I12" s="5">
        <v>1</v>
      </c>
    </row>
    <row r="13" spans="1:11" x14ac:dyDescent="0.3">
      <c r="A13" s="5">
        <v>6</v>
      </c>
      <c r="B13" s="22" t="s">
        <v>9</v>
      </c>
      <c r="C13" t="s">
        <v>103</v>
      </c>
      <c r="D13" t="s">
        <v>146</v>
      </c>
      <c r="E13" t="s">
        <v>109</v>
      </c>
      <c r="F13" s="7">
        <v>30.68</v>
      </c>
      <c r="G13" s="8">
        <v>15000</v>
      </c>
      <c r="H13" s="6">
        <f t="shared" si="0"/>
        <v>460200</v>
      </c>
      <c r="J13" s="5">
        <v>1</v>
      </c>
    </row>
    <row r="14" spans="1:11" x14ac:dyDescent="0.3">
      <c r="A14" s="5">
        <v>6</v>
      </c>
      <c r="B14" s="22" t="s">
        <v>9</v>
      </c>
      <c r="C14" t="s">
        <v>103</v>
      </c>
      <c r="D14" t="s">
        <v>146</v>
      </c>
      <c r="E14" t="s">
        <v>108</v>
      </c>
      <c r="F14" s="7">
        <v>33.15</v>
      </c>
      <c r="G14" s="8">
        <v>125000</v>
      </c>
      <c r="H14" s="6">
        <f t="shared" si="0"/>
        <v>4143750</v>
      </c>
      <c r="K14" s="5">
        <v>1</v>
      </c>
    </row>
    <row r="15" spans="1:11" x14ac:dyDescent="0.3">
      <c r="A15" s="5">
        <v>7</v>
      </c>
      <c r="B15" s="22" t="s">
        <v>10</v>
      </c>
      <c r="C15" t="s">
        <v>103</v>
      </c>
      <c r="D15" t="s">
        <v>147</v>
      </c>
      <c r="E15" t="s">
        <v>107</v>
      </c>
      <c r="F15" s="7">
        <v>2.15</v>
      </c>
      <c r="G15" s="8">
        <v>550000</v>
      </c>
      <c r="H15" s="6">
        <f t="shared" si="0"/>
        <v>1182500</v>
      </c>
    </row>
    <row r="16" spans="1:11" x14ac:dyDescent="0.3">
      <c r="A16" s="5">
        <v>8</v>
      </c>
      <c r="B16" s="22" t="s">
        <v>11</v>
      </c>
      <c r="C16" t="s">
        <v>103</v>
      </c>
      <c r="D16" t="s">
        <v>146</v>
      </c>
      <c r="E16" t="s">
        <v>108</v>
      </c>
      <c r="F16" s="7">
        <v>3.05</v>
      </c>
      <c r="G16" s="8">
        <v>600000</v>
      </c>
      <c r="H16" s="6">
        <f t="shared" si="0"/>
        <v>1830000</v>
      </c>
    </row>
    <row r="17" spans="1:11" x14ac:dyDescent="0.3">
      <c r="A17" s="5">
        <v>9</v>
      </c>
      <c r="B17" s="22" t="s">
        <v>12</v>
      </c>
      <c r="C17" t="s">
        <v>103</v>
      </c>
      <c r="D17" t="s">
        <v>147</v>
      </c>
      <c r="E17" t="s">
        <v>109</v>
      </c>
      <c r="F17" s="7">
        <v>11.95</v>
      </c>
      <c r="G17" s="8">
        <v>350000</v>
      </c>
      <c r="H17" s="6">
        <f t="shared" si="0"/>
        <v>4182499.9999999995</v>
      </c>
    </row>
    <row r="18" spans="1:11" x14ac:dyDescent="0.3">
      <c r="A18" s="5">
        <v>10</v>
      </c>
      <c r="B18" s="22" t="s">
        <v>13</v>
      </c>
      <c r="C18" t="s">
        <v>103</v>
      </c>
      <c r="D18" t="s">
        <v>147</v>
      </c>
      <c r="E18" t="s">
        <v>109</v>
      </c>
      <c r="F18" s="7">
        <v>25.6</v>
      </c>
      <c r="G18" s="8">
        <v>150000</v>
      </c>
      <c r="H18" s="6">
        <f t="shared" si="0"/>
        <v>3840000</v>
      </c>
    </row>
    <row r="19" spans="1:11" x14ac:dyDescent="0.3">
      <c r="A19" s="5">
        <v>11</v>
      </c>
      <c r="B19" s="22" t="s">
        <v>14</v>
      </c>
      <c r="C19" t="s">
        <v>103</v>
      </c>
      <c r="D19" t="s">
        <v>147</v>
      </c>
      <c r="E19" t="s">
        <v>110</v>
      </c>
      <c r="F19" s="7">
        <v>18.5</v>
      </c>
      <c r="G19" s="8">
        <v>2500000</v>
      </c>
      <c r="H19" s="6">
        <f t="shared" si="0"/>
        <v>46250000</v>
      </c>
    </row>
    <row r="20" spans="1:11" x14ac:dyDescent="0.3">
      <c r="A20" s="5">
        <v>12</v>
      </c>
      <c r="B20" s="22" t="s">
        <v>15</v>
      </c>
      <c r="C20" t="s">
        <v>103</v>
      </c>
      <c r="D20" t="s">
        <v>147</v>
      </c>
      <c r="E20" t="s">
        <v>111</v>
      </c>
      <c r="F20" s="7">
        <v>30.68</v>
      </c>
      <c r="G20" s="8">
        <v>350000</v>
      </c>
      <c r="H20" s="6">
        <f t="shared" si="0"/>
        <v>10738000</v>
      </c>
    </row>
    <row r="21" spans="1:11" x14ac:dyDescent="0.3">
      <c r="A21" s="5">
        <v>13</v>
      </c>
      <c r="B21" s="22" t="s">
        <v>16</v>
      </c>
      <c r="C21" t="s">
        <v>103</v>
      </c>
      <c r="D21" t="s">
        <v>146</v>
      </c>
      <c r="E21" t="s">
        <v>110</v>
      </c>
      <c r="F21" s="7">
        <v>1.05</v>
      </c>
      <c r="G21" s="8">
        <v>65000</v>
      </c>
      <c r="H21" s="6">
        <f t="shared" si="0"/>
        <v>68250</v>
      </c>
    </row>
    <row r="22" spans="1:11" x14ac:dyDescent="0.3">
      <c r="A22" s="5">
        <v>14</v>
      </c>
      <c r="B22" s="22" t="s">
        <v>17</v>
      </c>
      <c r="C22" t="s">
        <v>103</v>
      </c>
      <c r="D22" t="s">
        <v>147</v>
      </c>
      <c r="E22" t="s">
        <v>109</v>
      </c>
      <c r="F22" s="7">
        <v>2.15</v>
      </c>
      <c r="G22" s="8">
        <v>25000</v>
      </c>
      <c r="H22" s="6">
        <f t="shared" si="0"/>
        <v>53750</v>
      </c>
    </row>
    <row r="23" spans="1:11" x14ac:dyDescent="0.3">
      <c r="A23" s="5">
        <v>15</v>
      </c>
      <c r="B23" s="22" t="s">
        <v>18</v>
      </c>
      <c r="C23" t="s">
        <v>103</v>
      </c>
      <c r="D23" t="s">
        <v>147</v>
      </c>
      <c r="E23" t="s">
        <v>108</v>
      </c>
      <c r="F23" s="7">
        <v>30.68</v>
      </c>
      <c r="G23" s="8">
        <v>31000</v>
      </c>
      <c r="H23" s="6">
        <f t="shared" si="0"/>
        <v>951080</v>
      </c>
    </row>
    <row r="24" spans="1:11" x14ac:dyDescent="0.3">
      <c r="A24" s="5">
        <v>16</v>
      </c>
      <c r="B24" s="22" t="s">
        <v>19</v>
      </c>
      <c r="C24" t="s">
        <v>103</v>
      </c>
      <c r="D24" t="s">
        <v>147</v>
      </c>
      <c r="E24" t="s">
        <v>111</v>
      </c>
      <c r="F24" s="7">
        <v>1.05</v>
      </c>
      <c r="G24" s="8">
        <v>81000</v>
      </c>
      <c r="H24" s="6">
        <f t="shared" si="0"/>
        <v>85050</v>
      </c>
    </row>
    <row r="25" spans="1:11" x14ac:dyDescent="0.3">
      <c r="A25" s="5">
        <v>17</v>
      </c>
      <c r="B25" s="22" t="s">
        <v>20</v>
      </c>
      <c r="C25" t="s">
        <v>103</v>
      </c>
      <c r="D25" t="s">
        <v>147</v>
      </c>
      <c r="E25" t="s">
        <v>110</v>
      </c>
      <c r="F25" s="7">
        <v>3.28</v>
      </c>
      <c r="G25" s="8">
        <v>6000</v>
      </c>
      <c r="H25" s="6">
        <f t="shared" si="0"/>
        <v>19680</v>
      </c>
      <c r="J25" s="5">
        <v>1</v>
      </c>
    </row>
    <row r="26" spans="1:11" x14ac:dyDescent="0.3">
      <c r="A26" s="5">
        <v>17</v>
      </c>
      <c r="B26" s="22" t="s">
        <v>20</v>
      </c>
      <c r="C26" t="s">
        <v>103</v>
      </c>
      <c r="D26" t="s">
        <v>147</v>
      </c>
      <c r="E26" t="s">
        <v>109</v>
      </c>
      <c r="F26" s="7">
        <v>3.05</v>
      </c>
      <c r="G26" s="8">
        <v>36000</v>
      </c>
      <c r="H26" s="6">
        <f t="shared" si="0"/>
        <v>109800</v>
      </c>
      <c r="I26" s="5">
        <v>1</v>
      </c>
    </row>
    <row r="27" spans="1:11" x14ac:dyDescent="0.3">
      <c r="A27" s="5">
        <v>17</v>
      </c>
      <c r="B27" s="22" t="s">
        <v>20</v>
      </c>
      <c r="C27" t="s">
        <v>103</v>
      </c>
      <c r="D27" t="s">
        <v>147</v>
      </c>
      <c r="E27" t="s">
        <v>108</v>
      </c>
      <c r="F27" s="7">
        <v>4.05</v>
      </c>
      <c r="G27" s="8">
        <v>96000</v>
      </c>
      <c r="H27" s="6">
        <f t="shared" si="0"/>
        <v>388800</v>
      </c>
      <c r="K27" s="5">
        <v>1</v>
      </c>
    </row>
    <row r="28" spans="1:11" x14ac:dyDescent="0.3">
      <c r="A28" s="5">
        <v>18</v>
      </c>
      <c r="B28" s="22" t="s">
        <v>21</v>
      </c>
      <c r="C28" t="s">
        <v>103</v>
      </c>
      <c r="D28" t="s">
        <v>147</v>
      </c>
      <c r="E28" t="s">
        <v>109</v>
      </c>
      <c r="F28" s="7">
        <v>25.6</v>
      </c>
      <c r="G28" s="8">
        <v>250000</v>
      </c>
      <c r="H28" s="6">
        <f t="shared" si="0"/>
        <v>6400000</v>
      </c>
    </row>
    <row r="29" spans="1:11" x14ac:dyDescent="0.3">
      <c r="A29" s="5">
        <v>19</v>
      </c>
      <c r="B29" s="22" t="s">
        <v>22</v>
      </c>
      <c r="C29" t="s">
        <v>103</v>
      </c>
      <c r="D29" t="s">
        <v>147</v>
      </c>
      <c r="E29" t="s">
        <v>109</v>
      </c>
      <c r="F29" s="7">
        <v>11.95</v>
      </c>
      <c r="G29" s="8">
        <v>375000</v>
      </c>
      <c r="H29" s="6">
        <f t="shared" si="0"/>
        <v>4481250</v>
      </c>
    </row>
    <row r="30" spans="1:11" x14ac:dyDescent="0.3">
      <c r="A30" s="5">
        <v>20</v>
      </c>
      <c r="B30" s="22" t="s">
        <v>23</v>
      </c>
      <c r="C30" t="s">
        <v>103</v>
      </c>
      <c r="D30" t="s">
        <v>146</v>
      </c>
      <c r="E30" t="s">
        <v>110</v>
      </c>
      <c r="F30" s="7">
        <v>25.6</v>
      </c>
      <c r="G30" s="8">
        <v>1300000</v>
      </c>
      <c r="H30" s="6">
        <f t="shared" si="0"/>
        <v>33280000</v>
      </c>
    </row>
    <row r="31" spans="1:11" x14ac:dyDescent="0.3">
      <c r="A31" s="5">
        <v>21</v>
      </c>
      <c r="B31" s="22" t="s">
        <v>24</v>
      </c>
      <c r="C31" t="s">
        <v>103</v>
      </c>
      <c r="D31" t="s">
        <v>147</v>
      </c>
      <c r="E31" t="s">
        <v>111</v>
      </c>
      <c r="F31" s="7">
        <v>18.5</v>
      </c>
      <c r="G31" s="8">
        <v>65000</v>
      </c>
      <c r="H31" s="6">
        <f t="shared" si="0"/>
        <v>1202500</v>
      </c>
    </row>
    <row r="32" spans="1:11" x14ac:dyDescent="0.3">
      <c r="A32" s="5">
        <v>22</v>
      </c>
      <c r="B32" s="22" t="s">
        <v>25</v>
      </c>
      <c r="C32" t="s">
        <v>103</v>
      </c>
      <c r="D32" t="s">
        <v>147</v>
      </c>
      <c r="E32" t="s">
        <v>110</v>
      </c>
      <c r="F32" s="7">
        <v>30.68</v>
      </c>
      <c r="G32" s="8">
        <v>15000</v>
      </c>
      <c r="H32" s="6">
        <f t="shared" si="0"/>
        <v>460200</v>
      </c>
      <c r="J32" s="5">
        <v>1</v>
      </c>
    </row>
    <row r="33" spans="1:11" x14ac:dyDescent="0.3">
      <c r="A33" s="5">
        <v>22</v>
      </c>
      <c r="B33" s="22" t="s">
        <v>25</v>
      </c>
      <c r="C33" t="s">
        <v>103</v>
      </c>
      <c r="D33" t="s">
        <v>147</v>
      </c>
      <c r="E33" t="s">
        <v>109</v>
      </c>
      <c r="F33" s="7">
        <v>33.65</v>
      </c>
      <c r="G33" s="8">
        <v>20000</v>
      </c>
      <c r="H33" s="6">
        <f t="shared" si="0"/>
        <v>673000</v>
      </c>
      <c r="I33" s="5">
        <v>1</v>
      </c>
    </row>
    <row r="34" spans="1:11" x14ac:dyDescent="0.3">
      <c r="A34" s="5">
        <v>22</v>
      </c>
      <c r="B34" s="22" t="s">
        <v>25</v>
      </c>
      <c r="C34" t="s">
        <v>103</v>
      </c>
      <c r="D34" t="s">
        <v>147</v>
      </c>
      <c r="E34" t="s">
        <v>108</v>
      </c>
      <c r="F34" s="7">
        <v>29.95</v>
      </c>
      <c r="G34" s="8">
        <v>116000</v>
      </c>
      <c r="H34" s="6">
        <f t="shared" si="0"/>
        <v>3474200</v>
      </c>
      <c r="K34" s="5">
        <v>1</v>
      </c>
    </row>
    <row r="35" spans="1:11" x14ac:dyDescent="0.3">
      <c r="A35" s="5">
        <v>23</v>
      </c>
      <c r="B35" s="22" t="s">
        <v>26</v>
      </c>
      <c r="C35" t="s">
        <v>103</v>
      </c>
      <c r="D35" t="s">
        <v>147</v>
      </c>
      <c r="E35" t="s">
        <v>111</v>
      </c>
      <c r="F35" s="7">
        <v>30.68</v>
      </c>
      <c r="G35" s="8">
        <v>225000</v>
      </c>
      <c r="H35" s="6">
        <f t="shared" si="0"/>
        <v>6903000</v>
      </c>
    </row>
    <row r="36" spans="1:11" x14ac:dyDescent="0.3">
      <c r="A36" s="5">
        <v>24</v>
      </c>
      <c r="B36" s="22" t="s">
        <v>27</v>
      </c>
      <c r="C36" t="s">
        <v>103</v>
      </c>
      <c r="D36" t="s">
        <v>147</v>
      </c>
      <c r="E36" t="s">
        <v>107</v>
      </c>
      <c r="F36" s="7">
        <v>1.05</v>
      </c>
      <c r="G36" s="8">
        <v>215000</v>
      </c>
      <c r="H36" s="6">
        <f t="shared" si="0"/>
        <v>225750</v>
      </c>
    </row>
    <row r="37" spans="1:11" x14ac:dyDescent="0.3">
      <c r="A37" s="5">
        <v>25</v>
      </c>
      <c r="B37" s="22" t="s">
        <v>28</v>
      </c>
      <c r="C37" t="s">
        <v>103</v>
      </c>
      <c r="D37" t="s">
        <v>147</v>
      </c>
      <c r="E37" t="s">
        <v>108</v>
      </c>
      <c r="F37" s="7">
        <v>2.15</v>
      </c>
      <c r="G37" s="8">
        <v>220000</v>
      </c>
      <c r="H37" s="6">
        <f t="shared" si="0"/>
        <v>473000</v>
      </c>
    </row>
    <row r="38" spans="1:11" x14ac:dyDescent="0.3">
      <c r="A38" s="5">
        <v>26</v>
      </c>
      <c r="B38" s="22" t="s">
        <v>29</v>
      </c>
      <c r="C38" t="s">
        <v>103</v>
      </c>
      <c r="D38" t="s">
        <v>147</v>
      </c>
      <c r="E38" t="s">
        <v>109</v>
      </c>
      <c r="F38" s="7">
        <v>12.15</v>
      </c>
      <c r="G38" s="8">
        <v>16000</v>
      </c>
      <c r="H38" s="6">
        <f t="shared" si="0"/>
        <v>194400</v>
      </c>
      <c r="J38" s="5">
        <v>1</v>
      </c>
    </row>
    <row r="39" spans="1:11" x14ac:dyDescent="0.3">
      <c r="A39" s="5">
        <v>26</v>
      </c>
      <c r="B39" s="22" t="s">
        <v>29</v>
      </c>
      <c r="C39" t="s">
        <v>103</v>
      </c>
      <c r="D39" t="s">
        <v>147</v>
      </c>
      <c r="E39" t="s">
        <v>111</v>
      </c>
      <c r="F39" s="7">
        <v>11.95</v>
      </c>
      <c r="G39" s="8">
        <v>100000</v>
      </c>
      <c r="H39" s="6">
        <f t="shared" si="0"/>
        <v>1195000</v>
      </c>
      <c r="I39" s="5">
        <v>1</v>
      </c>
    </row>
    <row r="40" spans="1:11" x14ac:dyDescent="0.3">
      <c r="A40" s="5">
        <v>26</v>
      </c>
      <c r="B40" s="22" t="s">
        <v>29</v>
      </c>
      <c r="C40" t="s">
        <v>103</v>
      </c>
      <c r="D40" t="s">
        <v>147</v>
      </c>
      <c r="E40" t="s">
        <v>110</v>
      </c>
      <c r="F40" s="7">
        <v>13.1</v>
      </c>
      <c r="G40" s="8">
        <v>80000</v>
      </c>
      <c r="H40" s="6">
        <f t="shared" si="0"/>
        <v>1048000</v>
      </c>
      <c r="K40" s="5">
        <v>1</v>
      </c>
    </row>
    <row r="41" spans="1:11" x14ac:dyDescent="0.3">
      <c r="A41" s="5">
        <v>28</v>
      </c>
      <c r="B41" s="22" t="s">
        <v>30</v>
      </c>
      <c r="C41" t="s">
        <v>103</v>
      </c>
      <c r="D41" t="s">
        <v>147</v>
      </c>
      <c r="E41" t="s">
        <v>111</v>
      </c>
      <c r="F41" s="7">
        <v>2.15</v>
      </c>
      <c r="G41" s="8">
        <v>115000</v>
      </c>
      <c r="H41" s="6">
        <f t="shared" si="0"/>
        <v>247250</v>
      </c>
    </row>
    <row r="42" spans="1:11" x14ac:dyDescent="0.3">
      <c r="A42" s="5">
        <v>29</v>
      </c>
      <c r="B42" s="22" t="s">
        <v>69</v>
      </c>
      <c r="C42" t="s">
        <v>103</v>
      </c>
      <c r="D42" t="s">
        <v>147</v>
      </c>
      <c r="E42" t="s">
        <v>110</v>
      </c>
      <c r="F42" s="7">
        <v>1.1499999999999999</v>
      </c>
      <c r="G42" s="8">
        <v>25000</v>
      </c>
      <c r="H42" s="6">
        <f t="shared" si="0"/>
        <v>28749.999999999996</v>
      </c>
      <c r="J42" s="5">
        <v>1</v>
      </c>
    </row>
    <row r="43" spans="1:11" x14ac:dyDescent="0.3">
      <c r="A43" s="5">
        <v>29</v>
      </c>
      <c r="B43" s="22" t="s">
        <v>69</v>
      </c>
      <c r="C43" t="s">
        <v>103</v>
      </c>
      <c r="D43" t="s">
        <v>146</v>
      </c>
      <c r="E43" t="s">
        <v>109</v>
      </c>
      <c r="F43" s="7">
        <v>1.05</v>
      </c>
      <c r="G43" s="8">
        <v>25000</v>
      </c>
      <c r="H43" s="6">
        <f t="shared" si="0"/>
        <v>26250</v>
      </c>
      <c r="I43" s="5">
        <v>1</v>
      </c>
    </row>
    <row r="44" spans="1:11" x14ac:dyDescent="0.3">
      <c r="A44" s="5">
        <v>29</v>
      </c>
      <c r="B44" s="22" t="s">
        <v>69</v>
      </c>
      <c r="C44" t="s">
        <v>103</v>
      </c>
      <c r="D44" t="s">
        <v>146</v>
      </c>
      <c r="E44" t="s">
        <v>108</v>
      </c>
      <c r="F44" s="7">
        <v>1.35</v>
      </c>
      <c r="G44" s="8">
        <v>30000</v>
      </c>
      <c r="H44" s="6">
        <f t="shared" si="0"/>
        <v>40500</v>
      </c>
      <c r="K44" s="5">
        <v>1</v>
      </c>
    </row>
    <row r="45" spans="1:11" x14ac:dyDescent="0.3">
      <c r="A45" s="5">
        <v>29</v>
      </c>
      <c r="B45" s="22" t="s">
        <v>69</v>
      </c>
      <c r="C45" t="s">
        <v>103</v>
      </c>
      <c r="D45" t="s">
        <v>146</v>
      </c>
      <c r="E45" t="s">
        <v>107</v>
      </c>
      <c r="F45" s="7">
        <v>1.18</v>
      </c>
      <c r="G45" s="8">
        <v>35000</v>
      </c>
      <c r="H45" s="6">
        <f t="shared" si="0"/>
        <v>41300</v>
      </c>
    </row>
    <row r="46" spans="1:11" x14ac:dyDescent="0.3">
      <c r="A46" s="5">
        <v>30</v>
      </c>
      <c r="B46" s="22" t="s">
        <v>70</v>
      </c>
      <c r="C46" t="s">
        <v>103</v>
      </c>
      <c r="D46" t="s">
        <v>147</v>
      </c>
      <c r="E46" t="s">
        <v>108</v>
      </c>
      <c r="F46" s="7">
        <v>11.95</v>
      </c>
      <c r="G46" s="8">
        <v>118000</v>
      </c>
      <c r="H46" s="6">
        <f t="shared" si="0"/>
        <v>1410100</v>
      </c>
    </row>
    <row r="47" spans="1:11" x14ac:dyDescent="0.3">
      <c r="A47" s="5">
        <v>31</v>
      </c>
      <c r="B47" s="22" t="s">
        <v>71</v>
      </c>
      <c r="C47" t="s">
        <v>103</v>
      </c>
      <c r="D47" t="s">
        <v>147</v>
      </c>
      <c r="E47" t="s">
        <v>109</v>
      </c>
      <c r="F47" s="7">
        <v>30.68</v>
      </c>
      <c r="G47" s="8">
        <v>60000</v>
      </c>
      <c r="H47" s="6">
        <f t="shared" si="0"/>
        <v>1840800</v>
      </c>
    </row>
    <row r="48" spans="1:11" x14ac:dyDescent="0.3">
      <c r="A48" s="5">
        <v>32</v>
      </c>
      <c r="B48" s="22" t="s">
        <v>72</v>
      </c>
      <c r="C48" t="s">
        <v>103</v>
      </c>
      <c r="D48" t="s">
        <v>147</v>
      </c>
      <c r="E48" t="s">
        <v>109</v>
      </c>
      <c r="F48" s="7">
        <v>1.05</v>
      </c>
      <c r="G48" s="8">
        <v>65000</v>
      </c>
      <c r="H48" s="6">
        <f t="shared" si="0"/>
        <v>68250</v>
      </c>
    </row>
    <row r="49" spans="1:11" x14ac:dyDescent="0.3">
      <c r="A49" s="5">
        <v>33</v>
      </c>
      <c r="B49" s="22" t="s">
        <v>73</v>
      </c>
      <c r="C49" t="s">
        <v>103</v>
      </c>
      <c r="D49" t="s">
        <v>147</v>
      </c>
      <c r="E49" t="s">
        <v>110</v>
      </c>
      <c r="F49" s="7">
        <v>2.85</v>
      </c>
      <c r="G49" s="8">
        <v>475000</v>
      </c>
      <c r="H49" s="6">
        <f t="shared" si="0"/>
        <v>1353750</v>
      </c>
      <c r="I49" s="5">
        <v>1</v>
      </c>
    </row>
    <row r="50" spans="1:11" x14ac:dyDescent="0.3">
      <c r="A50" s="5">
        <v>33</v>
      </c>
      <c r="B50" s="22" t="s">
        <v>73</v>
      </c>
      <c r="C50" t="s">
        <v>103</v>
      </c>
      <c r="D50" t="s">
        <v>147</v>
      </c>
      <c r="E50" t="s">
        <v>111</v>
      </c>
      <c r="F50" s="7">
        <v>3.05</v>
      </c>
      <c r="G50" s="8">
        <v>135000</v>
      </c>
      <c r="H50" s="6">
        <f t="shared" si="0"/>
        <v>411750</v>
      </c>
      <c r="J50" s="5">
        <v>1</v>
      </c>
    </row>
    <row r="51" spans="1:11" x14ac:dyDescent="0.3">
      <c r="A51" s="5">
        <v>34</v>
      </c>
      <c r="B51" s="22" t="s">
        <v>74</v>
      </c>
      <c r="C51" t="s">
        <v>103</v>
      </c>
      <c r="D51" t="s">
        <v>147</v>
      </c>
      <c r="E51" t="s">
        <v>110</v>
      </c>
      <c r="F51" s="7">
        <v>11.95</v>
      </c>
      <c r="G51" s="8">
        <v>1120000</v>
      </c>
      <c r="H51" s="6">
        <f t="shared" si="0"/>
        <v>13384000</v>
      </c>
    </row>
    <row r="52" spans="1:11" x14ac:dyDescent="0.3">
      <c r="A52" s="5">
        <v>35</v>
      </c>
      <c r="B52" s="22" t="s">
        <v>75</v>
      </c>
      <c r="C52" t="s">
        <v>103</v>
      </c>
      <c r="D52" t="s">
        <v>147</v>
      </c>
      <c r="E52" t="s">
        <v>109</v>
      </c>
      <c r="F52" s="7">
        <v>25.6</v>
      </c>
      <c r="G52" s="8">
        <v>85000</v>
      </c>
      <c r="H52" s="6">
        <f t="shared" si="0"/>
        <v>2176000</v>
      </c>
    </row>
    <row r="53" spans="1:11" x14ac:dyDescent="0.3">
      <c r="A53" s="5">
        <v>36</v>
      </c>
      <c r="B53" s="22" t="s">
        <v>76</v>
      </c>
      <c r="C53" t="s">
        <v>103</v>
      </c>
      <c r="D53" t="s">
        <v>147</v>
      </c>
      <c r="E53" t="s">
        <v>108</v>
      </c>
      <c r="F53" s="7">
        <v>2.15</v>
      </c>
      <c r="G53" s="8">
        <v>95000</v>
      </c>
      <c r="H53" s="6">
        <f t="shared" si="0"/>
        <v>204250</v>
      </c>
    </row>
    <row r="54" spans="1:11" x14ac:dyDescent="0.3">
      <c r="A54" s="5">
        <v>37</v>
      </c>
      <c r="B54" s="22" t="s">
        <v>77</v>
      </c>
      <c r="C54" t="s">
        <v>103</v>
      </c>
      <c r="D54" t="s">
        <v>147</v>
      </c>
      <c r="E54" t="s">
        <v>111</v>
      </c>
      <c r="F54" s="7">
        <v>30.68</v>
      </c>
      <c r="G54" s="8">
        <v>1120000</v>
      </c>
      <c r="H54" s="6">
        <f t="shared" si="0"/>
        <v>34361600</v>
      </c>
    </row>
    <row r="55" spans="1:11" x14ac:dyDescent="0.3">
      <c r="A55" s="5">
        <v>38</v>
      </c>
      <c r="B55" s="22" t="s">
        <v>78</v>
      </c>
      <c r="C55" t="s">
        <v>103</v>
      </c>
      <c r="D55" t="s">
        <v>147</v>
      </c>
      <c r="E55" t="s">
        <v>110</v>
      </c>
      <c r="F55" s="7">
        <v>1.05</v>
      </c>
      <c r="G55" s="8">
        <v>85000</v>
      </c>
      <c r="H55" s="6">
        <f t="shared" si="0"/>
        <v>89250</v>
      </c>
    </row>
    <row r="56" spans="1:11" x14ac:dyDescent="0.3">
      <c r="A56" s="5">
        <v>39</v>
      </c>
      <c r="B56" s="22" t="s">
        <v>79</v>
      </c>
      <c r="C56" t="s">
        <v>103</v>
      </c>
      <c r="D56" t="s">
        <v>146</v>
      </c>
      <c r="E56" t="s">
        <v>109</v>
      </c>
      <c r="F56" s="7">
        <v>2.15</v>
      </c>
      <c r="G56" s="8">
        <v>95000</v>
      </c>
      <c r="H56" s="6">
        <f t="shared" si="0"/>
        <v>204250</v>
      </c>
    </row>
    <row r="57" spans="1:11" x14ac:dyDescent="0.3">
      <c r="A57" s="5">
        <v>40</v>
      </c>
      <c r="B57" s="22" t="s">
        <v>80</v>
      </c>
      <c r="C57" t="s">
        <v>103</v>
      </c>
      <c r="D57" t="s">
        <v>147</v>
      </c>
      <c r="E57" t="s">
        <v>108</v>
      </c>
      <c r="F57" s="7">
        <v>2.95</v>
      </c>
      <c r="G57" s="8">
        <v>85000</v>
      </c>
      <c r="H57" s="6">
        <f t="shared" si="0"/>
        <v>250750.00000000003</v>
      </c>
      <c r="I57" s="5">
        <v>1</v>
      </c>
    </row>
    <row r="58" spans="1:11" x14ac:dyDescent="0.3">
      <c r="A58" s="5">
        <v>40</v>
      </c>
      <c r="B58" s="22" t="s">
        <v>80</v>
      </c>
      <c r="C58" t="s">
        <v>103</v>
      </c>
      <c r="D58" t="s">
        <v>147</v>
      </c>
      <c r="E58" t="s">
        <v>109</v>
      </c>
      <c r="F58" s="7">
        <v>3.05</v>
      </c>
      <c r="G58" s="8">
        <v>325000</v>
      </c>
      <c r="H58" s="6">
        <f t="shared" si="0"/>
        <v>991250</v>
      </c>
    </row>
    <row r="59" spans="1:11" x14ac:dyDescent="0.3">
      <c r="A59" s="5">
        <v>40</v>
      </c>
      <c r="B59" s="22" t="s">
        <v>80</v>
      </c>
      <c r="C59" t="s">
        <v>103</v>
      </c>
      <c r="D59" t="s">
        <v>147</v>
      </c>
      <c r="E59" t="s">
        <v>110</v>
      </c>
      <c r="F59" s="7">
        <v>3.15</v>
      </c>
      <c r="G59" s="8">
        <v>15000</v>
      </c>
      <c r="H59" s="6">
        <f t="shared" si="0"/>
        <v>47250</v>
      </c>
      <c r="K59" s="5">
        <v>1</v>
      </c>
    </row>
    <row r="60" spans="1:11" x14ac:dyDescent="0.3">
      <c r="A60" s="5">
        <v>41</v>
      </c>
      <c r="B60" s="22" t="s">
        <v>81</v>
      </c>
      <c r="C60" t="s">
        <v>103</v>
      </c>
      <c r="D60" t="s">
        <v>147</v>
      </c>
      <c r="E60" t="s">
        <v>109</v>
      </c>
      <c r="F60" s="7">
        <v>25.6</v>
      </c>
      <c r="G60" s="8">
        <v>118000</v>
      </c>
      <c r="H60" s="6">
        <f t="shared" si="0"/>
        <v>3020800</v>
      </c>
    </row>
    <row r="61" spans="1:11" x14ac:dyDescent="0.3">
      <c r="A61" s="5">
        <v>42</v>
      </c>
      <c r="B61" s="22" t="s">
        <v>82</v>
      </c>
      <c r="C61" t="s">
        <v>103</v>
      </c>
      <c r="D61" t="s">
        <v>147</v>
      </c>
      <c r="E61" t="s">
        <v>108</v>
      </c>
      <c r="F61" s="7">
        <v>2.15</v>
      </c>
      <c r="G61" s="8">
        <v>60000</v>
      </c>
      <c r="H61" s="6">
        <f t="shared" si="0"/>
        <v>129000</v>
      </c>
    </row>
    <row r="62" spans="1:11" x14ac:dyDescent="0.3">
      <c r="A62" s="5">
        <v>43</v>
      </c>
      <c r="B62" s="22" t="s">
        <v>83</v>
      </c>
      <c r="C62" t="s">
        <v>103</v>
      </c>
      <c r="D62" t="s">
        <v>147</v>
      </c>
      <c r="E62" t="s">
        <v>111</v>
      </c>
      <c r="F62" s="7">
        <v>30.68</v>
      </c>
      <c r="G62" s="8">
        <v>65000</v>
      </c>
      <c r="H62" s="6">
        <f t="shared" si="0"/>
        <v>1994200</v>
      </c>
    </row>
    <row r="63" spans="1:11" x14ac:dyDescent="0.3">
      <c r="A63" s="5">
        <v>44</v>
      </c>
      <c r="B63" s="22" t="s">
        <v>84</v>
      </c>
      <c r="C63" t="s">
        <v>103</v>
      </c>
      <c r="D63" t="s">
        <v>147</v>
      </c>
      <c r="E63" t="s">
        <v>107</v>
      </c>
      <c r="F63" s="7">
        <v>1.05</v>
      </c>
      <c r="G63" s="8">
        <v>475000</v>
      </c>
      <c r="H63" s="6">
        <f t="shared" si="0"/>
        <v>498750</v>
      </c>
    </row>
    <row r="64" spans="1:11" x14ac:dyDescent="0.3">
      <c r="A64" s="5">
        <v>45</v>
      </c>
      <c r="B64" s="22" t="s">
        <v>85</v>
      </c>
      <c r="C64" t="s">
        <v>103</v>
      </c>
      <c r="D64" t="s">
        <v>147</v>
      </c>
      <c r="E64" t="s">
        <v>108</v>
      </c>
      <c r="F64" s="7">
        <v>2.15</v>
      </c>
      <c r="G64" s="8">
        <v>85000</v>
      </c>
      <c r="H64" s="6">
        <f t="shared" si="0"/>
        <v>182750</v>
      </c>
    </row>
    <row r="65" spans="1:11" x14ac:dyDescent="0.3">
      <c r="A65" s="5">
        <v>46</v>
      </c>
      <c r="B65" s="22" t="s">
        <v>86</v>
      </c>
      <c r="C65" t="s">
        <v>103</v>
      </c>
      <c r="D65" t="s">
        <v>147</v>
      </c>
      <c r="E65" t="s">
        <v>109</v>
      </c>
      <c r="F65" s="7">
        <v>3.05</v>
      </c>
      <c r="G65" s="8">
        <v>325000</v>
      </c>
      <c r="H65" s="6">
        <f t="shared" si="0"/>
        <v>991250</v>
      </c>
    </row>
    <row r="66" spans="1:11" x14ac:dyDescent="0.3">
      <c r="A66" s="5">
        <v>47</v>
      </c>
      <c r="B66" s="22" t="s">
        <v>87</v>
      </c>
      <c r="C66" t="s">
        <v>103</v>
      </c>
      <c r="D66" t="s">
        <v>147</v>
      </c>
      <c r="E66" t="s">
        <v>109</v>
      </c>
      <c r="F66" s="7">
        <v>11.95</v>
      </c>
      <c r="G66" s="8">
        <v>15000</v>
      </c>
      <c r="H66" s="6">
        <f t="shared" si="0"/>
        <v>179250</v>
      </c>
    </row>
    <row r="67" spans="1:11" x14ac:dyDescent="0.3">
      <c r="A67" s="5">
        <v>48</v>
      </c>
      <c r="B67" s="22" t="s">
        <v>88</v>
      </c>
      <c r="C67" t="s">
        <v>103</v>
      </c>
      <c r="D67" t="s">
        <v>147</v>
      </c>
      <c r="E67" t="s">
        <v>110</v>
      </c>
      <c r="F67" s="7">
        <v>30.68</v>
      </c>
      <c r="G67" s="8">
        <v>118000</v>
      </c>
      <c r="H67" s="6">
        <f t="shared" si="0"/>
        <v>3620240</v>
      </c>
    </row>
    <row r="68" spans="1:11" x14ac:dyDescent="0.3">
      <c r="A68" s="5">
        <v>49</v>
      </c>
      <c r="B68" s="22" t="s">
        <v>89</v>
      </c>
      <c r="C68" t="s">
        <v>103</v>
      </c>
      <c r="D68" t="s">
        <v>146</v>
      </c>
      <c r="E68" t="s">
        <v>111</v>
      </c>
      <c r="F68" s="7">
        <v>2.25</v>
      </c>
      <c r="G68" s="8">
        <v>15000</v>
      </c>
      <c r="H68" s="6">
        <f t="shared" si="0"/>
        <v>33750</v>
      </c>
      <c r="K68" s="5">
        <v>1</v>
      </c>
    </row>
    <row r="69" spans="1:11" x14ac:dyDescent="0.3">
      <c r="A69" s="5">
        <v>49</v>
      </c>
      <c r="B69" s="22" t="s">
        <v>89</v>
      </c>
      <c r="C69" t="s">
        <v>103</v>
      </c>
      <c r="D69" t="s">
        <v>147</v>
      </c>
      <c r="E69" t="s">
        <v>110</v>
      </c>
      <c r="F69" s="7">
        <v>2.15</v>
      </c>
      <c r="G69" s="8">
        <v>118000</v>
      </c>
      <c r="H69" s="6">
        <f t="shared" si="0"/>
        <v>253700</v>
      </c>
      <c r="J69" s="5">
        <v>1</v>
      </c>
    </row>
    <row r="70" spans="1:11" x14ac:dyDescent="0.3">
      <c r="A70" s="5">
        <v>49</v>
      </c>
      <c r="B70" s="22" t="s">
        <v>89</v>
      </c>
      <c r="C70" t="s">
        <v>103</v>
      </c>
      <c r="D70" t="s">
        <v>147</v>
      </c>
      <c r="E70" t="s">
        <v>109</v>
      </c>
      <c r="F70" s="7">
        <v>2.0499999999999998</v>
      </c>
      <c r="G70" s="8">
        <v>60000</v>
      </c>
      <c r="H70" s="6">
        <f t="shared" si="0"/>
        <v>122999.99999999999</v>
      </c>
      <c r="I70" s="5">
        <v>1</v>
      </c>
    </row>
    <row r="71" spans="1:11" x14ac:dyDescent="0.3">
      <c r="A71" s="5">
        <v>50</v>
      </c>
      <c r="B71" s="22" t="s">
        <v>90</v>
      </c>
      <c r="C71" t="s">
        <v>103</v>
      </c>
      <c r="D71" t="s">
        <v>146</v>
      </c>
      <c r="E71" t="s">
        <v>108</v>
      </c>
      <c r="F71" s="7">
        <v>11.95</v>
      </c>
      <c r="G71" s="8">
        <v>65000</v>
      </c>
      <c r="H71" s="6">
        <f t="shared" ref="H71:H134" si="1">F71*G71</f>
        <v>776750</v>
      </c>
    </row>
    <row r="72" spans="1:11" x14ac:dyDescent="0.3">
      <c r="A72" s="5">
        <v>51</v>
      </c>
      <c r="B72" s="22" t="s">
        <v>91</v>
      </c>
      <c r="C72" t="s">
        <v>103</v>
      </c>
      <c r="D72" t="s">
        <v>147</v>
      </c>
      <c r="E72" t="s">
        <v>107</v>
      </c>
      <c r="F72" s="7">
        <v>2.15</v>
      </c>
      <c r="G72" s="8">
        <v>475000</v>
      </c>
      <c r="H72" s="6">
        <f t="shared" si="1"/>
        <v>1021250</v>
      </c>
    </row>
    <row r="73" spans="1:11" x14ac:dyDescent="0.3">
      <c r="A73" s="5">
        <v>52</v>
      </c>
      <c r="B73" s="22" t="s">
        <v>92</v>
      </c>
      <c r="C73" t="s">
        <v>103</v>
      </c>
      <c r="D73" t="s">
        <v>147</v>
      </c>
      <c r="E73" t="s">
        <v>108</v>
      </c>
      <c r="F73" s="7">
        <v>30.68</v>
      </c>
      <c r="G73" s="8">
        <v>85000</v>
      </c>
      <c r="H73" s="6">
        <f t="shared" si="1"/>
        <v>2607800</v>
      </c>
    </row>
    <row r="74" spans="1:11" x14ac:dyDescent="0.3">
      <c r="A74" s="5">
        <v>53</v>
      </c>
      <c r="B74" s="22" t="s">
        <v>93</v>
      </c>
      <c r="C74" t="s">
        <v>103</v>
      </c>
      <c r="D74" t="s">
        <v>146</v>
      </c>
      <c r="E74" t="s">
        <v>109</v>
      </c>
      <c r="F74" s="7">
        <v>1.05</v>
      </c>
      <c r="G74" s="8">
        <v>325000</v>
      </c>
      <c r="H74" s="6">
        <f t="shared" si="1"/>
        <v>341250</v>
      </c>
    </row>
    <row r="75" spans="1:11" x14ac:dyDescent="0.3">
      <c r="A75" s="5">
        <v>54</v>
      </c>
      <c r="B75" s="22" t="s">
        <v>94</v>
      </c>
      <c r="C75" t="s">
        <v>103</v>
      </c>
      <c r="D75" t="s">
        <v>147</v>
      </c>
      <c r="E75" t="s">
        <v>110</v>
      </c>
      <c r="F75" s="7">
        <v>2.15</v>
      </c>
      <c r="G75" s="8">
        <v>15000</v>
      </c>
      <c r="H75" s="6">
        <f t="shared" si="1"/>
        <v>32250</v>
      </c>
    </row>
    <row r="76" spans="1:11" x14ac:dyDescent="0.3">
      <c r="A76" s="5">
        <v>55</v>
      </c>
      <c r="B76" s="22" t="s">
        <v>95</v>
      </c>
      <c r="C76" t="s">
        <v>103</v>
      </c>
      <c r="D76" t="s">
        <v>147</v>
      </c>
      <c r="E76" t="s">
        <v>109</v>
      </c>
      <c r="F76" s="7">
        <v>3.05</v>
      </c>
      <c r="G76" s="8">
        <v>118000</v>
      </c>
      <c r="H76" s="6">
        <f t="shared" si="1"/>
        <v>359900</v>
      </c>
    </row>
    <row r="77" spans="1:11" x14ac:dyDescent="0.3">
      <c r="A77" s="5">
        <v>56</v>
      </c>
      <c r="B77" s="22" t="s">
        <v>96</v>
      </c>
      <c r="C77" t="s">
        <v>103</v>
      </c>
      <c r="D77" t="s">
        <v>146</v>
      </c>
      <c r="E77" t="s">
        <v>108</v>
      </c>
      <c r="F77" s="7">
        <v>11.95</v>
      </c>
      <c r="G77" s="8">
        <v>15000</v>
      </c>
      <c r="H77" s="6">
        <f t="shared" si="1"/>
        <v>179250</v>
      </c>
    </row>
    <row r="78" spans="1:11" x14ac:dyDescent="0.3">
      <c r="A78" s="5">
        <v>57</v>
      </c>
      <c r="B78" s="22" t="s">
        <v>97</v>
      </c>
      <c r="C78" t="s">
        <v>103</v>
      </c>
      <c r="D78" t="s">
        <v>147</v>
      </c>
      <c r="E78" t="s">
        <v>111</v>
      </c>
      <c r="F78" s="7">
        <v>30.68</v>
      </c>
      <c r="G78" s="8">
        <v>118000</v>
      </c>
      <c r="H78" s="6">
        <f t="shared" si="1"/>
        <v>3620240</v>
      </c>
    </row>
    <row r="79" spans="1:11" x14ac:dyDescent="0.3">
      <c r="A79" s="5">
        <v>58</v>
      </c>
      <c r="B79" s="22" t="s">
        <v>98</v>
      </c>
      <c r="C79" t="s">
        <v>103</v>
      </c>
      <c r="D79" t="s">
        <v>147</v>
      </c>
      <c r="E79" t="s">
        <v>110</v>
      </c>
      <c r="F79" s="7">
        <v>1.05</v>
      </c>
      <c r="G79" s="8">
        <v>60000</v>
      </c>
      <c r="H79" s="6">
        <f t="shared" si="1"/>
        <v>63000</v>
      </c>
    </row>
    <row r="80" spans="1:11" x14ac:dyDescent="0.3">
      <c r="A80" s="5">
        <v>59</v>
      </c>
      <c r="B80" s="22" t="s">
        <v>99</v>
      </c>
      <c r="C80" t="s">
        <v>103</v>
      </c>
      <c r="D80" t="s">
        <v>147</v>
      </c>
      <c r="E80" t="s">
        <v>109</v>
      </c>
      <c r="F80" s="7">
        <v>2.15</v>
      </c>
      <c r="G80" s="8">
        <v>60000</v>
      </c>
      <c r="H80" s="6">
        <f t="shared" si="1"/>
        <v>129000</v>
      </c>
    </row>
    <row r="81" spans="1:8" x14ac:dyDescent="0.3">
      <c r="A81" s="5">
        <v>60</v>
      </c>
      <c r="B81" s="22" t="s">
        <v>100</v>
      </c>
      <c r="C81" t="s">
        <v>103</v>
      </c>
      <c r="D81" t="s">
        <v>147</v>
      </c>
      <c r="E81" t="s">
        <v>108</v>
      </c>
      <c r="F81" s="7">
        <v>3.05</v>
      </c>
      <c r="G81" s="8">
        <v>65000</v>
      </c>
      <c r="H81" s="6">
        <f t="shared" si="1"/>
        <v>198250</v>
      </c>
    </row>
    <row r="82" spans="1:8" x14ac:dyDescent="0.3">
      <c r="A82" s="5">
        <v>61</v>
      </c>
      <c r="B82" s="22" t="s">
        <v>101</v>
      </c>
      <c r="C82" t="s">
        <v>103</v>
      </c>
      <c r="D82" t="s">
        <v>147</v>
      </c>
      <c r="E82" t="s">
        <v>109</v>
      </c>
      <c r="F82" s="7">
        <v>11.95</v>
      </c>
      <c r="G82" s="8">
        <v>475000</v>
      </c>
      <c r="H82" s="6">
        <f t="shared" si="1"/>
        <v>5676250</v>
      </c>
    </row>
    <row r="83" spans="1:8" x14ac:dyDescent="0.3">
      <c r="A83" s="5">
        <v>62</v>
      </c>
      <c r="B83" s="22" t="s">
        <v>102</v>
      </c>
      <c r="C83" t="s">
        <v>103</v>
      </c>
      <c r="D83" t="s">
        <v>147</v>
      </c>
      <c r="E83" t="s">
        <v>109</v>
      </c>
      <c r="F83" s="7">
        <v>1.05</v>
      </c>
      <c r="G83" s="8">
        <v>85000</v>
      </c>
      <c r="H83" s="6">
        <f t="shared" si="1"/>
        <v>89250</v>
      </c>
    </row>
    <row r="84" spans="1:8" x14ac:dyDescent="0.3">
      <c r="A84" s="5">
        <v>63</v>
      </c>
      <c r="B84" s="22" t="s">
        <v>31</v>
      </c>
      <c r="C84" t="s">
        <v>104</v>
      </c>
      <c r="D84" t="s">
        <v>147</v>
      </c>
      <c r="E84" t="s">
        <v>113</v>
      </c>
      <c r="F84" s="7">
        <v>105.1</v>
      </c>
      <c r="G84" s="8">
        <v>2500</v>
      </c>
      <c r="H84" s="6">
        <f t="shared" si="1"/>
        <v>262750</v>
      </c>
    </row>
    <row r="85" spans="1:8" x14ac:dyDescent="0.3">
      <c r="A85" s="5">
        <v>64</v>
      </c>
      <c r="B85" s="22" t="s">
        <v>32</v>
      </c>
      <c r="C85" t="s">
        <v>104</v>
      </c>
      <c r="D85" t="s">
        <v>146</v>
      </c>
      <c r="E85" t="s">
        <v>114</v>
      </c>
      <c r="F85" s="7">
        <v>210.05</v>
      </c>
      <c r="G85" s="8">
        <v>1800</v>
      </c>
      <c r="H85" s="6">
        <f t="shared" si="1"/>
        <v>378090</v>
      </c>
    </row>
    <row r="86" spans="1:8" x14ac:dyDescent="0.3">
      <c r="A86" s="5">
        <v>65</v>
      </c>
      <c r="B86" s="22" t="s">
        <v>33</v>
      </c>
      <c r="C86" t="s">
        <v>104</v>
      </c>
      <c r="D86" t="s">
        <v>147</v>
      </c>
      <c r="E86" t="s">
        <v>115</v>
      </c>
      <c r="F86" s="7">
        <v>150.19999999999999</v>
      </c>
      <c r="G86" s="8">
        <v>2100</v>
      </c>
      <c r="H86" s="6">
        <f t="shared" si="1"/>
        <v>315420</v>
      </c>
    </row>
    <row r="87" spans="1:8" x14ac:dyDescent="0.3">
      <c r="A87" s="5">
        <v>65</v>
      </c>
      <c r="B87" s="22" t="s">
        <v>33</v>
      </c>
      <c r="C87" t="s">
        <v>104</v>
      </c>
      <c r="D87" t="s">
        <v>147</v>
      </c>
      <c r="E87" t="s">
        <v>116</v>
      </c>
      <c r="F87" s="7">
        <v>85.05</v>
      </c>
      <c r="G87" s="8">
        <v>3500</v>
      </c>
      <c r="H87" s="6">
        <f t="shared" si="1"/>
        <v>297675</v>
      </c>
    </row>
    <row r="88" spans="1:8" x14ac:dyDescent="0.3">
      <c r="A88" s="5">
        <v>65</v>
      </c>
      <c r="B88" s="22" t="s">
        <v>33</v>
      </c>
      <c r="C88" t="s">
        <v>104</v>
      </c>
      <c r="D88" t="s">
        <v>147</v>
      </c>
      <c r="E88" t="s">
        <v>113</v>
      </c>
      <c r="F88" s="7">
        <v>78.599999999999994</v>
      </c>
      <c r="G88" s="8">
        <v>4000</v>
      </c>
      <c r="H88" s="6">
        <f t="shared" si="1"/>
        <v>314400</v>
      </c>
    </row>
    <row r="89" spans="1:8" x14ac:dyDescent="0.3">
      <c r="A89" s="5">
        <v>66</v>
      </c>
      <c r="B89" s="22" t="s">
        <v>34</v>
      </c>
      <c r="C89" t="s">
        <v>104</v>
      </c>
      <c r="D89" t="s">
        <v>146</v>
      </c>
      <c r="E89" t="s">
        <v>114</v>
      </c>
      <c r="F89" s="7">
        <v>20.05</v>
      </c>
      <c r="G89" s="8">
        <v>900</v>
      </c>
      <c r="H89" s="6">
        <f t="shared" si="1"/>
        <v>18045</v>
      </c>
    </row>
    <row r="90" spans="1:8" x14ac:dyDescent="0.3">
      <c r="A90" s="5">
        <v>66</v>
      </c>
      <c r="B90" s="22" t="s">
        <v>34</v>
      </c>
      <c r="C90" t="s">
        <v>104</v>
      </c>
      <c r="D90" t="s">
        <v>146</v>
      </c>
      <c r="E90" t="s">
        <v>115</v>
      </c>
      <c r="F90" s="7">
        <v>280.10000000000002</v>
      </c>
      <c r="G90" s="8">
        <v>1500</v>
      </c>
      <c r="H90" s="6">
        <f t="shared" si="1"/>
        <v>420150.00000000006</v>
      </c>
    </row>
    <row r="91" spans="1:8" x14ac:dyDescent="0.3">
      <c r="A91" s="5">
        <v>66</v>
      </c>
      <c r="B91" s="22" t="s">
        <v>34</v>
      </c>
      <c r="C91" t="s">
        <v>104</v>
      </c>
      <c r="D91" t="s">
        <v>146</v>
      </c>
      <c r="E91" t="s">
        <v>116</v>
      </c>
      <c r="F91" s="7">
        <v>150.19999999999999</v>
      </c>
      <c r="G91" s="8">
        <v>1650</v>
      </c>
      <c r="H91" s="6">
        <f t="shared" si="1"/>
        <v>247829.99999999997</v>
      </c>
    </row>
    <row r="92" spans="1:8" x14ac:dyDescent="0.3">
      <c r="A92" s="5">
        <v>67</v>
      </c>
      <c r="B92" s="22" t="s">
        <v>35</v>
      </c>
      <c r="C92" t="s">
        <v>104</v>
      </c>
      <c r="D92" t="s">
        <v>147</v>
      </c>
      <c r="E92" t="s">
        <v>116</v>
      </c>
      <c r="F92" s="7">
        <v>85.05</v>
      </c>
      <c r="G92" s="8">
        <v>2500</v>
      </c>
      <c r="H92" s="6">
        <f t="shared" si="1"/>
        <v>212625</v>
      </c>
    </row>
    <row r="93" spans="1:8" x14ac:dyDescent="0.3">
      <c r="A93" s="5">
        <v>68</v>
      </c>
      <c r="B93" s="22" t="s">
        <v>36</v>
      </c>
      <c r="C93" t="s">
        <v>104</v>
      </c>
      <c r="D93" t="s">
        <v>147</v>
      </c>
      <c r="E93" t="s">
        <v>116</v>
      </c>
      <c r="F93" s="7">
        <v>78.599999999999994</v>
      </c>
      <c r="G93" s="8">
        <v>1800</v>
      </c>
      <c r="H93" s="6">
        <f t="shared" si="1"/>
        <v>141480</v>
      </c>
    </row>
    <row r="94" spans="1:8" x14ac:dyDescent="0.3">
      <c r="A94" s="5">
        <v>69</v>
      </c>
      <c r="B94" s="22" t="s">
        <v>37</v>
      </c>
      <c r="C94" t="s">
        <v>104</v>
      </c>
      <c r="D94" t="s">
        <v>146</v>
      </c>
      <c r="E94" t="s">
        <v>116</v>
      </c>
      <c r="F94" s="7">
        <v>20.05</v>
      </c>
      <c r="G94" s="8">
        <v>2100</v>
      </c>
      <c r="H94" s="6">
        <f t="shared" si="1"/>
        <v>42105</v>
      </c>
    </row>
    <row r="95" spans="1:8" x14ac:dyDescent="0.3">
      <c r="A95" s="5">
        <v>69</v>
      </c>
      <c r="B95" s="22" t="s">
        <v>37</v>
      </c>
      <c r="C95" t="s">
        <v>104</v>
      </c>
      <c r="D95" t="s">
        <v>147</v>
      </c>
      <c r="E95" t="s">
        <v>113</v>
      </c>
      <c r="F95" s="7">
        <v>85.05</v>
      </c>
      <c r="G95" s="8">
        <v>3500</v>
      </c>
      <c r="H95" s="6">
        <f t="shared" si="1"/>
        <v>297675</v>
      </c>
    </row>
    <row r="96" spans="1:8" x14ac:dyDescent="0.3">
      <c r="A96" s="5">
        <v>69</v>
      </c>
      <c r="B96" s="22" t="s">
        <v>37</v>
      </c>
      <c r="C96" t="s">
        <v>104</v>
      </c>
      <c r="D96" t="s">
        <v>147</v>
      </c>
      <c r="E96" t="s">
        <v>113</v>
      </c>
      <c r="F96" s="7">
        <v>78.599999999999994</v>
      </c>
      <c r="G96" s="8">
        <v>4000</v>
      </c>
      <c r="H96" s="6">
        <f t="shared" si="1"/>
        <v>314400</v>
      </c>
    </row>
    <row r="97" spans="1:8" x14ac:dyDescent="0.3">
      <c r="A97" s="5">
        <v>69</v>
      </c>
      <c r="B97" s="22" t="s">
        <v>37</v>
      </c>
      <c r="C97" t="s">
        <v>104</v>
      </c>
      <c r="D97" t="s">
        <v>146</v>
      </c>
      <c r="E97" t="s">
        <v>113</v>
      </c>
      <c r="F97" s="7">
        <v>20.05</v>
      </c>
      <c r="G97" s="8">
        <v>900</v>
      </c>
      <c r="H97" s="6">
        <f t="shared" si="1"/>
        <v>18045</v>
      </c>
    </row>
    <row r="98" spans="1:8" x14ac:dyDescent="0.3">
      <c r="A98" s="5">
        <v>70</v>
      </c>
      <c r="B98" s="22" t="s">
        <v>38</v>
      </c>
      <c r="C98" t="s">
        <v>104</v>
      </c>
      <c r="D98" t="s">
        <v>147</v>
      </c>
      <c r="E98" t="s">
        <v>113</v>
      </c>
      <c r="F98" s="7">
        <v>280.10000000000002</v>
      </c>
      <c r="G98" s="8">
        <v>3500</v>
      </c>
      <c r="H98" s="6">
        <f t="shared" si="1"/>
        <v>980350.00000000012</v>
      </c>
    </row>
    <row r="99" spans="1:8" x14ac:dyDescent="0.3">
      <c r="A99" s="5">
        <v>70</v>
      </c>
      <c r="B99" s="22" t="s">
        <v>38</v>
      </c>
      <c r="C99" t="s">
        <v>104</v>
      </c>
      <c r="D99" t="s">
        <v>147</v>
      </c>
      <c r="E99" t="s">
        <v>114</v>
      </c>
      <c r="F99" s="7">
        <v>150.19999999999999</v>
      </c>
      <c r="G99" s="8">
        <v>4000</v>
      </c>
      <c r="H99" s="6">
        <f t="shared" si="1"/>
        <v>600800</v>
      </c>
    </row>
    <row r="100" spans="1:8" x14ac:dyDescent="0.3">
      <c r="A100" s="5">
        <v>70</v>
      </c>
      <c r="B100" s="22" t="s">
        <v>38</v>
      </c>
      <c r="C100" t="s">
        <v>104</v>
      </c>
      <c r="D100" t="s">
        <v>147</v>
      </c>
      <c r="E100" t="s">
        <v>115</v>
      </c>
      <c r="F100" s="7">
        <v>85.05</v>
      </c>
      <c r="G100" s="8">
        <v>900</v>
      </c>
      <c r="H100" s="6">
        <f t="shared" si="1"/>
        <v>76545</v>
      </c>
    </row>
    <row r="101" spans="1:8" x14ac:dyDescent="0.3">
      <c r="A101" s="5">
        <v>70</v>
      </c>
      <c r="B101" s="22" t="s">
        <v>38</v>
      </c>
      <c r="C101" t="s">
        <v>104</v>
      </c>
      <c r="D101" t="s">
        <v>147</v>
      </c>
      <c r="E101" t="s">
        <v>116</v>
      </c>
      <c r="F101" s="7">
        <v>20.05</v>
      </c>
      <c r="G101" s="8">
        <v>1500</v>
      </c>
      <c r="H101" s="6">
        <f t="shared" si="1"/>
        <v>30075</v>
      </c>
    </row>
    <row r="102" spans="1:8" x14ac:dyDescent="0.3">
      <c r="A102" s="5">
        <v>71</v>
      </c>
      <c r="B102" s="22" t="s">
        <v>39</v>
      </c>
      <c r="C102" t="s">
        <v>104</v>
      </c>
      <c r="D102" t="s">
        <v>147</v>
      </c>
      <c r="E102" t="s">
        <v>116</v>
      </c>
      <c r="F102" s="7">
        <v>280.10000000000002</v>
      </c>
      <c r="G102" s="8">
        <v>1650</v>
      </c>
      <c r="H102" s="6">
        <f t="shared" si="1"/>
        <v>462165.00000000006</v>
      </c>
    </row>
    <row r="103" spans="1:8" x14ac:dyDescent="0.3">
      <c r="A103" s="5">
        <v>72</v>
      </c>
      <c r="B103" s="22" t="s">
        <v>40</v>
      </c>
      <c r="C103" t="s">
        <v>104</v>
      </c>
      <c r="D103" t="s">
        <v>146</v>
      </c>
      <c r="E103" t="s">
        <v>116</v>
      </c>
      <c r="F103" s="7">
        <v>150.19999999999999</v>
      </c>
      <c r="G103" s="8">
        <v>2500</v>
      </c>
      <c r="H103" s="6">
        <f t="shared" si="1"/>
        <v>375500</v>
      </c>
    </row>
    <row r="104" spans="1:8" x14ac:dyDescent="0.3">
      <c r="A104" s="5">
        <v>72</v>
      </c>
      <c r="B104" s="22" t="s">
        <v>40</v>
      </c>
      <c r="C104" t="s">
        <v>104</v>
      </c>
      <c r="D104" t="s">
        <v>147</v>
      </c>
      <c r="E104" t="s">
        <v>116</v>
      </c>
      <c r="F104" s="7">
        <v>85.05</v>
      </c>
      <c r="G104" s="8">
        <v>1800</v>
      </c>
      <c r="H104" s="6">
        <f t="shared" si="1"/>
        <v>153090</v>
      </c>
    </row>
    <row r="105" spans="1:8" x14ac:dyDescent="0.3">
      <c r="A105" s="5">
        <v>72</v>
      </c>
      <c r="B105" s="22" t="s">
        <v>40</v>
      </c>
      <c r="C105" t="s">
        <v>104</v>
      </c>
      <c r="D105" t="s">
        <v>147</v>
      </c>
      <c r="E105" t="s">
        <v>114</v>
      </c>
      <c r="F105" s="7">
        <v>78.599999999999994</v>
      </c>
      <c r="G105" s="8">
        <v>4000</v>
      </c>
      <c r="H105" s="6">
        <f t="shared" si="1"/>
        <v>314400</v>
      </c>
    </row>
    <row r="106" spans="1:8" x14ac:dyDescent="0.3">
      <c r="A106" s="5">
        <v>73</v>
      </c>
      <c r="B106" s="22" t="s">
        <v>41</v>
      </c>
      <c r="C106" t="s">
        <v>104</v>
      </c>
      <c r="D106" t="s">
        <v>146</v>
      </c>
      <c r="E106" t="s">
        <v>113</v>
      </c>
      <c r="F106" s="7">
        <v>20.05</v>
      </c>
      <c r="G106" s="8">
        <v>900</v>
      </c>
      <c r="H106" s="6">
        <f t="shared" si="1"/>
        <v>18045</v>
      </c>
    </row>
    <row r="107" spans="1:8" x14ac:dyDescent="0.3">
      <c r="A107" s="5">
        <v>74</v>
      </c>
      <c r="B107" s="22" t="s">
        <v>42</v>
      </c>
      <c r="C107" t="s">
        <v>104</v>
      </c>
      <c r="D107" t="s">
        <v>146</v>
      </c>
      <c r="E107" t="s">
        <v>114</v>
      </c>
      <c r="F107" s="7">
        <v>85.05</v>
      </c>
      <c r="G107" s="8">
        <v>3500</v>
      </c>
      <c r="H107" s="6">
        <f t="shared" si="1"/>
        <v>297675</v>
      </c>
    </row>
    <row r="108" spans="1:8" x14ac:dyDescent="0.3">
      <c r="A108" s="5">
        <v>75</v>
      </c>
      <c r="B108" s="22" t="s">
        <v>43</v>
      </c>
      <c r="C108" t="s">
        <v>104</v>
      </c>
      <c r="D108" t="s">
        <v>147</v>
      </c>
      <c r="E108" t="s">
        <v>115</v>
      </c>
      <c r="F108" s="7">
        <v>78.599999999999994</v>
      </c>
      <c r="G108" s="8">
        <v>4000</v>
      </c>
      <c r="H108" s="6">
        <f t="shared" si="1"/>
        <v>314400</v>
      </c>
    </row>
    <row r="109" spans="1:8" x14ac:dyDescent="0.3">
      <c r="A109" s="5">
        <v>76</v>
      </c>
      <c r="B109" s="22" t="s">
        <v>44</v>
      </c>
      <c r="C109" t="s">
        <v>104</v>
      </c>
      <c r="D109" t="s">
        <v>147</v>
      </c>
      <c r="E109" t="s">
        <v>116</v>
      </c>
      <c r="F109" s="7">
        <v>20.05</v>
      </c>
      <c r="G109" s="8">
        <v>900</v>
      </c>
      <c r="H109" s="6">
        <f t="shared" si="1"/>
        <v>18045</v>
      </c>
    </row>
    <row r="110" spans="1:8" x14ac:dyDescent="0.3">
      <c r="A110" s="5">
        <v>77</v>
      </c>
      <c r="B110" s="22" t="s">
        <v>45</v>
      </c>
      <c r="C110" t="s">
        <v>104</v>
      </c>
      <c r="D110" t="s">
        <v>146</v>
      </c>
      <c r="E110" t="s">
        <v>113</v>
      </c>
      <c r="F110" s="7">
        <v>85.05</v>
      </c>
      <c r="G110" s="8">
        <v>1500</v>
      </c>
      <c r="H110" s="6">
        <f t="shared" si="1"/>
        <v>127575</v>
      </c>
    </row>
    <row r="111" spans="1:8" x14ac:dyDescent="0.3">
      <c r="A111" s="5">
        <v>78</v>
      </c>
      <c r="B111" s="22" t="s">
        <v>46</v>
      </c>
      <c r="C111" t="s">
        <v>105</v>
      </c>
      <c r="D111" t="s">
        <v>147</v>
      </c>
      <c r="E111" t="s">
        <v>117</v>
      </c>
      <c r="F111" s="7">
        <v>2.15</v>
      </c>
      <c r="G111" s="8">
        <v>1150000</v>
      </c>
      <c r="H111" s="6">
        <f t="shared" si="1"/>
        <v>2472500</v>
      </c>
    </row>
    <row r="112" spans="1:8" x14ac:dyDescent="0.3">
      <c r="A112" s="5">
        <v>79</v>
      </c>
      <c r="B112" s="22" t="s">
        <v>47</v>
      </c>
      <c r="C112" t="s">
        <v>105</v>
      </c>
      <c r="D112" t="s">
        <v>147</v>
      </c>
      <c r="E112" t="s">
        <v>118</v>
      </c>
      <c r="F112" s="7">
        <v>3.2</v>
      </c>
      <c r="G112" s="8">
        <v>2500000</v>
      </c>
      <c r="H112" s="6">
        <f t="shared" si="1"/>
        <v>8000000</v>
      </c>
    </row>
    <row r="113" spans="1:8" x14ac:dyDescent="0.3">
      <c r="A113" s="5">
        <v>79</v>
      </c>
      <c r="B113" s="22" t="s">
        <v>47</v>
      </c>
      <c r="C113" t="s">
        <v>105</v>
      </c>
      <c r="D113" t="s">
        <v>146</v>
      </c>
      <c r="E113" t="s">
        <v>118</v>
      </c>
      <c r="F113" s="7">
        <v>3.25</v>
      </c>
      <c r="G113" s="8">
        <v>3150000</v>
      </c>
      <c r="H113" s="6">
        <f t="shared" si="1"/>
        <v>10237500</v>
      </c>
    </row>
    <row r="114" spans="1:8" x14ac:dyDescent="0.3">
      <c r="A114" s="5">
        <v>79</v>
      </c>
      <c r="B114" s="22" t="s">
        <v>47</v>
      </c>
      <c r="C114" t="s">
        <v>105</v>
      </c>
      <c r="D114" t="s">
        <v>146</v>
      </c>
      <c r="E114" t="s">
        <v>118</v>
      </c>
      <c r="F114" s="7">
        <v>2.95</v>
      </c>
      <c r="G114" s="8">
        <v>4500000</v>
      </c>
      <c r="H114" s="6">
        <f t="shared" si="1"/>
        <v>13275000</v>
      </c>
    </row>
    <row r="115" spans="1:8" x14ac:dyDescent="0.3">
      <c r="A115" s="5">
        <v>80</v>
      </c>
      <c r="B115" s="22" t="s">
        <v>48</v>
      </c>
      <c r="C115" t="s">
        <v>105</v>
      </c>
      <c r="D115" t="s">
        <v>147</v>
      </c>
      <c r="E115" t="s">
        <v>118</v>
      </c>
      <c r="F115" s="7">
        <v>1.05</v>
      </c>
      <c r="G115" s="8">
        <v>2500000</v>
      </c>
      <c r="H115" s="6">
        <f t="shared" si="1"/>
        <v>2625000</v>
      </c>
    </row>
    <row r="116" spans="1:8" x14ac:dyDescent="0.3">
      <c r="A116" s="5">
        <v>81</v>
      </c>
      <c r="B116" s="22" t="s">
        <v>49</v>
      </c>
      <c r="C116" t="s">
        <v>105</v>
      </c>
      <c r="D116" t="s">
        <v>147</v>
      </c>
      <c r="E116" t="s">
        <v>118</v>
      </c>
      <c r="F116" s="7">
        <v>1.1499999999999999</v>
      </c>
      <c r="G116" s="8">
        <v>3500000</v>
      </c>
      <c r="H116" s="6">
        <f t="shared" si="1"/>
        <v>4024999.9999999995</v>
      </c>
    </row>
    <row r="117" spans="1:8" x14ac:dyDescent="0.3">
      <c r="A117" s="5">
        <v>82</v>
      </c>
      <c r="B117" s="22" t="s">
        <v>50</v>
      </c>
      <c r="C117" t="s">
        <v>105</v>
      </c>
      <c r="D117" t="s">
        <v>146</v>
      </c>
      <c r="E117" t="s">
        <v>118</v>
      </c>
      <c r="F117" s="7">
        <v>1.85</v>
      </c>
      <c r="G117" s="8">
        <v>1150000</v>
      </c>
      <c r="H117" s="6">
        <f t="shared" si="1"/>
        <v>2127500</v>
      </c>
    </row>
    <row r="118" spans="1:8" x14ac:dyDescent="0.3">
      <c r="A118" s="5">
        <v>83</v>
      </c>
      <c r="B118" s="22" t="s">
        <v>51</v>
      </c>
      <c r="C118" t="s">
        <v>105</v>
      </c>
      <c r="D118" t="s">
        <v>147</v>
      </c>
      <c r="E118" t="s">
        <v>118</v>
      </c>
      <c r="F118" s="7">
        <v>3.15</v>
      </c>
      <c r="G118" s="8">
        <v>2500000</v>
      </c>
      <c r="H118" s="6">
        <f t="shared" si="1"/>
        <v>7875000</v>
      </c>
    </row>
    <row r="119" spans="1:8" x14ac:dyDescent="0.3">
      <c r="A119" s="5">
        <v>84</v>
      </c>
      <c r="B119" s="22" t="s">
        <v>52</v>
      </c>
      <c r="C119" t="s">
        <v>105</v>
      </c>
      <c r="D119" t="s">
        <v>146</v>
      </c>
      <c r="E119" t="s">
        <v>118</v>
      </c>
      <c r="F119" s="7">
        <v>2.85</v>
      </c>
      <c r="G119" s="8">
        <v>3150000</v>
      </c>
      <c r="H119" s="6">
        <f t="shared" si="1"/>
        <v>8977500</v>
      </c>
    </row>
    <row r="120" spans="1:8" x14ac:dyDescent="0.3">
      <c r="A120" s="5">
        <v>84</v>
      </c>
      <c r="B120" s="22" t="s">
        <v>52</v>
      </c>
      <c r="C120" t="s">
        <v>105</v>
      </c>
      <c r="D120" t="s">
        <v>146</v>
      </c>
      <c r="E120" t="s">
        <v>117</v>
      </c>
      <c r="F120" s="7">
        <v>2.95</v>
      </c>
      <c r="G120" s="8">
        <v>4500000</v>
      </c>
      <c r="H120" s="6">
        <f t="shared" si="1"/>
        <v>13275000</v>
      </c>
    </row>
    <row r="121" spans="1:8" x14ac:dyDescent="0.3">
      <c r="A121" s="5">
        <v>85</v>
      </c>
      <c r="B121" s="22" t="s">
        <v>53</v>
      </c>
      <c r="C121" t="s">
        <v>105</v>
      </c>
      <c r="D121" t="s">
        <v>147</v>
      </c>
      <c r="E121" t="s">
        <v>118</v>
      </c>
      <c r="F121" s="7">
        <v>1.05</v>
      </c>
      <c r="G121" s="8">
        <v>3150000</v>
      </c>
      <c r="H121" s="6">
        <f t="shared" si="1"/>
        <v>3307500</v>
      </c>
    </row>
    <row r="122" spans="1:8" x14ac:dyDescent="0.3">
      <c r="A122" s="5">
        <v>86</v>
      </c>
      <c r="B122" s="22" t="s">
        <v>54</v>
      </c>
      <c r="C122" t="s">
        <v>105</v>
      </c>
      <c r="D122" t="s">
        <v>147</v>
      </c>
      <c r="E122" t="s">
        <v>118</v>
      </c>
      <c r="F122" s="7">
        <v>1.1499999999999999</v>
      </c>
      <c r="G122" s="8">
        <v>4500000</v>
      </c>
      <c r="H122" s="6">
        <f t="shared" si="1"/>
        <v>5175000</v>
      </c>
    </row>
    <row r="123" spans="1:8" x14ac:dyDescent="0.3">
      <c r="A123" s="5">
        <v>87</v>
      </c>
      <c r="B123" s="22" t="s">
        <v>55</v>
      </c>
      <c r="C123" t="s">
        <v>105</v>
      </c>
      <c r="D123" t="s">
        <v>147</v>
      </c>
      <c r="E123" t="s">
        <v>118</v>
      </c>
      <c r="F123" s="7">
        <v>2.95</v>
      </c>
      <c r="G123" s="8">
        <v>2500000</v>
      </c>
      <c r="H123" s="6">
        <f t="shared" si="1"/>
        <v>7375000</v>
      </c>
    </row>
    <row r="124" spans="1:8" x14ac:dyDescent="0.3">
      <c r="A124" s="5">
        <v>87</v>
      </c>
      <c r="B124" s="22" t="s">
        <v>55</v>
      </c>
      <c r="C124" t="s">
        <v>105</v>
      </c>
      <c r="D124" t="s">
        <v>147</v>
      </c>
      <c r="E124" t="s">
        <v>117</v>
      </c>
      <c r="F124" s="7">
        <v>3.2</v>
      </c>
      <c r="G124" s="8">
        <v>3500000</v>
      </c>
      <c r="H124" s="6">
        <f t="shared" si="1"/>
        <v>11200000</v>
      </c>
    </row>
    <row r="125" spans="1:8" x14ac:dyDescent="0.3">
      <c r="A125" s="5">
        <v>87</v>
      </c>
      <c r="B125" s="22" t="s">
        <v>55</v>
      </c>
      <c r="C125" t="s">
        <v>105</v>
      </c>
      <c r="D125" t="s">
        <v>147</v>
      </c>
      <c r="E125" t="s">
        <v>117</v>
      </c>
      <c r="F125" s="7">
        <v>3.25</v>
      </c>
      <c r="G125" s="8">
        <v>1150000</v>
      </c>
      <c r="H125" s="6">
        <f t="shared" si="1"/>
        <v>3737500</v>
      </c>
    </row>
    <row r="126" spans="1:8" x14ac:dyDescent="0.3">
      <c r="A126" s="5">
        <v>88</v>
      </c>
      <c r="B126" s="22" t="s">
        <v>56</v>
      </c>
      <c r="C126" t="s">
        <v>105</v>
      </c>
      <c r="D126" t="s">
        <v>147</v>
      </c>
      <c r="E126" t="s">
        <v>117</v>
      </c>
      <c r="F126" s="7">
        <v>2.95</v>
      </c>
      <c r="G126" s="8">
        <v>4500000</v>
      </c>
      <c r="H126" s="6">
        <f t="shared" si="1"/>
        <v>13275000</v>
      </c>
    </row>
    <row r="127" spans="1:8" x14ac:dyDescent="0.3">
      <c r="A127" s="5">
        <v>89</v>
      </c>
      <c r="B127" s="22" t="s">
        <v>57</v>
      </c>
      <c r="C127" t="s">
        <v>105</v>
      </c>
      <c r="D127" t="s">
        <v>146</v>
      </c>
      <c r="E127" t="s">
        <v>117</v>
      </c>
      <c r="F127" s="7">
        <v>1.05</v>
      </c>
      <c r="G127" s="8">
        <v>3150000</v>
      </c>
      <c r="H127" s="6">
        <f t="shared" si="1"/>
        <v>3307500</v>
      </c>
    </row>
    <row r="128" spans="1:8" x14ac:dyDescent="0.3">
      <c r="A128" s="5">
        <v>90</v>
      </c>
      <c r="B128" s="22" t="s">
        <v>58</v>
      </c>
      <c r="C128" t="s">
        <v>105</v>
      </c>
      <c r="D128" t="s">
        <v>146</v>
      </c>
      <c r="E128" t="s">
        <v>117</v>
      </c>
      <c r="F128" s="7">
        <v>1.1499999999999999</v>
      </c>
      <c r="G128" s="8">
        <v>4500000</v>
      </c>
      <c r="H128" s="6">
        <f t="shared" si="1"/>
        <v>5175000</v>
      </c>
    </row>
    <row r="129" spans="1:13" x14ac:dyDescent="0.3">
      <c r="A129" s="5">
        <v>91</v>
      </c>
      <c r="B129" s="22" t="s">
        <v>59</v>
      </c>
      <c r="C129" t="s">
        <v>106</v>
      </c>
      <c r="D129" t="s">
        <v>147</v>
      </c>
      <c r="E129" t="s">
        <v>119</v>
      </c>
      <c r="F129" s="7">
        <v>5.05</v>
      </c>
      <c r="G129" s="8">
        <v>65000</v>
      </c>
      <c r="H129" s="6">
        <f t="shared" si="1"/>
        <v>328250</v>
      </c>
    </row>
    <row r="130" spans="1:13" x14ac:dyDescent="0.3">
      <c r="A130" s="5">
        <v>91</v>
      </c>
      <c r="B130" s="22" t="s">
        <v>59</v>
      </c>
      <c r="C130" t="s">
        <v>106</v>
      </c>
      <c r="D130" t="s">
        <v>147</v>
      </c>
      <c r="E130" t="s">
        <v>120</v>
      </c>
      <c r="F130" s="7">
        <v>4.8499999999999996</v>
      </c>
      <c r="G130" s="8">
        <v>35000</v>
      </c>
      <c r="H130" s="6">
        <f t="shared" si="1"/>
        <v>169750</v>
      </c>
    </row>
    <row r="131" spans="1:13" x14ac:dyDescent="0.3">
      <c r="A131" s="5">
        <v>91</v>
      </c>
      <c r="B131" s="22" t="s">
        <v>59</v>
      </c>
      <c r="C131" t="s">
        <v>106</v>
      </c>
      <c r="D131" t="s">
        <v>147</v>
      </c>
      <c r="E131" t="s">
        <v>121</v>
      </c>
      <c r="F131" s="7">
        <v>4.8</v>
      </c>
      <c r="G131" s="8">
        <v>87000</v>
      </c>
      <c r="H131" s="6">
        <f t="shared" si="1"/>
        <v>417600</v>
      </c>
      <c r="M131" s="8"/>
    </row>
    <row r="132" spans="1:13" x14ac:dyDescent="0.3">
      <c r="A132" s="5">
        <v>92</v>
      </c>
      <c r="B132" s="22" t="s">
        <v>60</v>
      </c>
      <c r="C132" t="s">
        <v>106</v>
      </c>
      <c r="D132" t="s">
        <v>147</v>
      </c>
      <c r="E132" t="s">
        <v>120</v>
      </c>
      <c r="F132" s="7">
        <v>2.5</v>
      </c>
      <c r="G132" s="8">
        <v>120000</v>
      </c>
      <c r="H132" s="6">
        <f t="shared" si="1"/>
        <v>300000</v>
      </c>
      <c r="M132" s="8"/>
    </row>
    <row r="133" spans="1:13" x14ac:dyDescent="0.3">
      <c r="A133" s="5">
        <v>93</v>
      </c>
      <c r="B133" s="22" t="s">
        <v>61</v>
      </c>
      <c r="C133" t="s">
        <v>106</v>
      </c>
      <c r="D133" t="s">
        <v>147</v>
      </c>
      <c r="E133" t="s">
        <v>120</v>
      </c>
      <c r="F133" s="7">
        <v>2.25</v>
      </c>
      <c r="G133" s="8">
        <v>95000</v>
      </c>
      <c r="H133" s="6">
        <f t="shared" si="1"/>
        <v>213750</v>
      </c>
    </row>
    <row r="134" spans="1:13" x14ac:dyDescent="0.3">
      <c r="A134" s="5">
        <v>94</v>
      </c>
      <c r="B134" s="22" t="s">
        <v>62</v>
      </c>
      <c r="C134" t="s">
        <v>106</v>
      </c>
      <c r="D134" t="s">
        <v>146</v>
      </c>
      <c r="E134" t="s">
        <v>119</v>
      </c>
      <c r="F134" s="7">
        <v>6.58</v>
      </c>
      <c r="G134" s="8">
        <v>86000</v>
      </c>
      <c r="H134" s="6">
        <f t="shared" si="1"/>
        <v>565880</v>
      </c>
    </row>
    <row r="135" spans="1:13" x14ac:dyDescent="0.3">
      <c r="A135" s="5">
        <v>95</v>
      </c>
      <c r="B135" s="22" t="s">
        <v>63</v>
      </c>
      <c r="C135" t="s">
        <v>106</v>
      </c>
      <c r="D135" t="s">
        <v>146</v>
      </c>
      <c r="E135" t="s">
        <v>119</v>
      </c>
      <c r="F135" s="7">
        <v>4.55</v>
      </c>
      <c r="G135" s="8">
        <v>64000</v>
      </c>
      <c r="H135" s="6">
        <f t="shared" ref="H135:H142" si="2">F135*G135</f>
        <v>291200</v>
      </c>
    </row>
    <row r="136" spans="1:13" x14ac:dyDescent="0.3">
      <c r="A136" s="5">
        <v>95</v>
      </c>
      <c r="B136" s="22" t="s">
        <v>63</v>
      </c>
      <c r="C136" t="s">
        <v>106</v>
      </c>
      <c r="D136" t="s">
        <v>146</v>
      </c>
      <c r="E136" t="s">
        <v>119</v>
      </c>
      <c r="F136" s="7">
        <v>4.97</v>
      </c>
      <c r="G136" s="8">
        <v>35000</v>
      </c>
      <c r="H136" s="6">
        <f t="shared" si="2"/>
        <v>173950</v>
      </c>
    </row>
    <row r="137" spans="1:13" x14ac:dyDescent="0.3">
      <c r="A137" s="5">
        <v>96</v>
      </c>
      <c r="B137" s="22" t="s">
        <v>64</v>
      </c>
      <c r="C137" t="s">
        <v>106</v>
      </c>
      <c r="D137" t="s">
        <v>147</v>
      </c>
      <c r="E137" t="s">
        <v>119</v>
      </c>
      <c r="F137" s="7">
        <v>5.05</v>
      </c>
      <c r="G137" s="8">
        <v>25000</v>
      </c>
      <c r="H137" s="6">
        <f t="shared" si="2"/>
        <v>126250</v>
      </c>
    </row>
    <row r="138" spans="1:13" x14ac:dyDescent="0.3">
      <c r="A138" s="5">
        <v>97</v>
      </c>
      <c r="B138" s="22" t="s">
        <v>65</v>
      </c>
      <c r="C138" t="s">
        <v>106</v>
      </c>
      <c r="D138" t="s">
        <v>146</v>
      </c>
      <c r="E138" t="s">
        <v>121</v>
      </c>
      <c r="F138" s="7">
        <v>4.8499999999999996</v>
      </c>
      <c r="G138" s="8">
        <v>35000</v>
      </c>
      <c r="H138" s="6">
        <f t="shared" si="2"/>
        <v>169750</v>
      </c>
    </row>
    <row r="139" spans="1:13" x14ac:dyDescent="0.3">
      <c r="A139" s="5">
        <v>98</v>
      </c>
      <c r="B139" s="22" t="s">
        <v>66</v>
      </c>
      <c r="C139" t="s">
        <v>106</v>
      </c>
      <c r="D139" t="s">
        <v>147</v>
      </c>
      <c r="E139" t="s">
        <v>121</v>
      </c>
      <c r="F139" s="7">
        <v>1.5</v>
      </c>
      <c r="G139" s="8">
        <v>85000</v>
      </c>
      <c r="H139" s="6">
        <f t="shared" si="2"/>
        <v>127500</v>
      </c>
    </row>
    <row r="140" spans="1:13" x14ac:dyDescent="0.3">
      <c r="A140" s="5">
        <v>98</v>
      </c>
      <c r="B140" s="22" t="s">
        <v>66</v>
      </c>
      <c r="C140" t="s">
        <v>106</v>
      </c>
      <c r="D140" t="s">
        <v>146</v>
      </c>
      <c r="E140" t="s">
        <v>121</v>
      </c>
      <c r="F140" s="7">
        <v>1.68</v>
      </c>
      <c r="G140" s="8">
        <v>65000</v>
      </c>
      <c r="H140" s="6">
        <f t="shared" si="2"/>
        <v>109200</v>
      </c>
    </row>
    <row r="141" spans="1:13" x14ac:dyDescent="0.3">
      <c r="A141" s="5">
        <v>99</v>
      </c>
      <c r="B141" s="22" t="s">
        <v>67</v>
      </c>
      <c r="C141" t="s">
        <v>106</v>
      </c>
      <c r="D141" t="s">
        <v>147</v>
      </c>
      <c r="E141" t="s">
        <v>119</v>
      </c>
      <c r="F141" s="7">
        <v>2.5</v>
      </c>
      <c r="G141" s="8">
        <v>85000</v>
      </c>
      <c r="H141" s="6">
        <f t="shared" si="2"/>
        <v>212500</v>
      </c>
    </row>
    <row r="142" spans="1:13" x14ac:dyDescent="0.3">
      <c r="A142" s="5">
        <v>100</v>
      </c>
      <c r="B142" s="22" t="s">
        <v>68</v>
      </c>
      <c r="C142" t="s">
        <v>106</v>
      </c>
      <c r="D142" t="s">
        <v>147</v>
      </c>
      <c r="E142" t="s">
        <v>119</v>
      </c>
      <c r="F142" s="7">
        <v>2.85</v>
      </c>
      <c r="G142" s="8">
        <v>120000</v>
      </c>
      <c r="H142" s="6">
        <f t="shared" si="2"/>
        <v>342000</v>
      </c>
    </row>
    <row r="143" spans="1:13" x14ac:dyDescent="0.3">
      <c r="A143" s="5"/>
      <c r="B143" s="22"/>
      <c r="G143" s="8"/>
    </row>
    <row r="144" spans="1:13" x14ac:dyDescent="0.3">
      <c r="A144" s="5"/>
      <c r="B144" s="22"/>
      <c r="G144" s="8"/>
    </row>
    <row r="145" spans="1:7" x14ac:dyDescent="0.3">
      <c r="A145" s="5"/>
      <c r="B145" s="22"/>
      <c r="G145" s="8"/>
    </row>
    <row r="146" spans="1:7" x14ac:dyDescent="0.3">
      <c r="A146" s="5"/>
      <c r="B146" s="22"/>
      <c r="G146" s="8"/>
    </row>
    <row r="147" spans="1:7" x14ac:dyDescent="0.3">
      <c r="A147" s="5"/>
      <c r="B147" s="22"/>
      <c r="G147" s="8"/>
    </row>
    <row r="148" spans="1:7" x14ac:dyDescent="0.3">
      <c r="A148" s="5"/>
      <c r="B148" s="22"/>
      <c r="G148" s="8"/>
    </row>
    <row r="149" spans="1:7" x14ac:dyDescent="0.3">
      <c r="A149" s="5"/>
      <c r="B149" s="22"/>
      <c r="G149" s="8"/>
    </row>
    <row r="150" spans="1:7" x14ac:dyDescent="0.3">
      <c r="A150" s="5"/>
      <c r="B150" s="22"/>
      <c r="G150" s="8"/>
    </row>
    <row r="151" spans="1:7" x14ac:dyDescent="0.3">
      <c r="A151" s="5"/>
      <c r="B151" s="22"/>
      <c r="G151" s="8"/>
    </row>
    <row r="152" spans="1:7" x14ac:dyDescent="0.3">
      <c r="A152" s="5"/>
      <c r="B152" s="22"/>
      <c r="G152" s="8"/>
    </row>
    <row r="153" spans="1:7" x14ac:dyDescent="0.3">
      <c r="A153" s="5"/>
      <c r="B153" s="22"/>
      <c r="G153" s="8"/>
    </row>
    <row r="154" spans="1:7" x14ac:dyDescent="0.3">
      <c r="A154" s="5"/>
      <c r="B154" s="22"/>
      <c r="G154" s="8"/>
    </row>
    <row r="155" spans="1:7" x14ac:dyDescent="0.3">
      <c r="A155" s="5"/>
      <c r="B155" s="22"/>
      <c r="G155" s="8"/>
    </row>
    <row r="156" spans="1:7" x14ac:dyDescent="0.3">
      <c r="A156" s="5"/>
      <c r="B156" s="22"/>
      <c r="G156" s="8"/>
    </row>
    <row r="157" spans="1:7" x14ac:dyDescent="0.3">
      <c r="A157" s="5"/>
      <c r="B157" s="22"/>
      <c r="G157" s="8"/>
    </row>
    <row r="158" spans="1:7" x14ac:dyDescent="0.3">
      <c r="A158" s="5"/>
      <c r="B158" s="22"/>
      <c r="G158" s="8"/>
    </row>
    <row r="159" spans="1:7" x14ac:dyDescent="0.3">
      <c r="A159" s="5"/>
      <c r="B159" s="22"/>
      <c r="G159" s="8"/>
    </row>
    <row r="160" spans="1:7" x14ac:dyDescent="0.3">
      <c r="A160" s="5"/>
      <c r="B160" s="22"/>
      <c r="G160" s="8"/>
    </row>
    <row r="161" spans="1:7" x14ac:dyDescent="0.3">
      <c r="A161" s="5"/>
      <c r="B161" s="22"/>
      <c r="G161" s="8"/>
    </row>
    <row r="162" spans="1:7" x14ac:dyDescent="0.3">
      <c r="A162" s="5"/>
      <c r="B162" s="22"/>
      <c r="G162" s="8"/>
    </row>
    <row r="163" spans="1:7" x14ac:dyDescent="0.3">
      <c r="A163" s="5"/>
      <c r="B163" s="22"/>
      <c r="G163" s="8"/>
    </row>
    <row r="164" spans="1:7" x14ac:dyDescent="0.3">
      <c r="A164" s="5"/>
      <c r="B164" s="22"/>
      <c r="G164" s="8"/>
    </row>
    <row r="165" spans="1:7" x14ac:dyDescent="0.3">
      <c r="A165" s="5"/>
      <c r="B165" s="22"/>
      <c r="G165" s="8"/>
    </row>
    <row r="166" spans="1:7" x14ac:dyDescent="0.3">
      <c r="A166" s="5"/>
      <c r="B166" s="22"/>
      <c r="G166" s="8"/>
    </row>
    <row r="167" spans="1:7" x14ac:dyDescent="0.3">
      <c r="A167" s="5"/>
      <c r="B167" s="22"/>
      <c r="G167" s="8"/>
    </row>
    <row r="168" spans="1:7" x14ac:dyDescent="0.3">
      <c r="A168" s="5"/>
      <c r="B168" s="22"/>
      <c r="G168" s="8"/>
    </row>
    <row r="169" spans="1:7" x14ac:dyDescent="0.3">
      <c r="A169" s="5"/>
      <c r="B169" s="22"/>
    </row>
    <row r="170" spans="1:7" x14ac:dyDescent="0.3">
      <c r="A170" s="5"/>
      <c r="B170" s="22"/>
    </row>
    <row r="171" spans="1:7" x14ac:dyDescent="0.3">
      <c r="A171" s="5"/>
      <c r="B171" s="22"/>
    </row>
    <row r="172" spans="1:7" x14ac:dyDescent="0.3">
      <c r="A172" s="5"/>
      <c r="B172" s="22"/>
    </row>
    <row r="173" spans="1:7" x14ac:dyDescent="0.3">
      <c r="A173" s="5"/>
      <c r="B173" s="22"/>
    </row>
    <row r="174" spans="1:7" x14ac:dyDescent="0.3">
      <c r="B174" s="22"/>
    </row>
    <row r="175" spans="1:7" x14ac:dyDescent="0.3">
      <c r="B175" s="22"/>
    </row>
    <row r="176" spans="1:7" x14ac:dyDescent="0.3">
      <c r="B176" s="22"/>
    </row>
    <row r="177" spans="2:2" x14ac:dyDescent="0.3">
      <c r="B177" s="22"/>
    </row>
    <row r="178" spans="2:2" x14ac:dyDescent="0.3">
      <c r="B178" s="22"/>
    </row>
    <row r="179" spans="2:2" x14ac:dyDescent="0.3">
      <c r="B179" s="22"/>
    </row>
    <row r="180" spans="2:2" x14ac:dyDescent="0.3">
      <c r="B180" s="22"/>
    </row>
    <row r="181" spans="2:2" x14ac:dyDescent="0.3">
      <c r="B181" s="22"/>
    </row>
    <row r="182" spans="2:2" x14ac:dyDescent="0.3">
      <c r="B182" s="22"/>
    </row>
    <row r="183" spans="2:2" x14ac:dyDescent="0.3">
      <c r="B183" s="22"/>
    </row>
    <row r="184" spans="2:2" x14ac:dyDescent="0.3">
      <c r="B184" s="22"/>
    </row>
    <row r="185" spans="2:2" x14ac:dyDescent="0.3">
      <c r="B185" s="22"/>
    </row>
    <row r="186" spans="2:2" x14ac:dyDescent="0.3">
      <c r="B186" s="22"/>
    </row>
    <row r="187" spans="2:2" x14ac:dyDescent="0.3">
      <c r="B187" s="22"/>
    </row>
    <row r="188" spans="2:2" x14ac:dyDescent="0.3">
      <c r="B188" s="22"/>
    </row>
  </sheetData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4D8A89-4670-48E2-ABA2-4FDFA3712006}">
  <dimension ref="A1:B22"/>
  <sheetViews>
    <sheetView workbookViewId="0">
      <selection activeCell="A24" sqref="A24"/>
    </sheetView>
  </sheetViews>
  <sheetFormatPr defaultRowHeight="14.4" x14ac:dyDescent="0.3"/>
  <cols>
    <col min="1" max="1" width="18.44140625" bestFit="1" customWidth="1"/>
    <col min="2" max="2" width="19.44140625" bestFit="1" customWidth="1"/>
  </cols>
  <sheetData>
    <row r="1" spans="1:2" x14ac:dyDescent="0.3">
      <c r="A1" s="1" t="s">
        <v>163</v>
      </c>
    </row>
    <row r="3" spans="1:2" x14ac:dyDescent="0.3">
      <c r="A3" s="9" t="s">
        <v>128</v>
      </c>
      <c r="B3" t="s">
        <v>131</v>
      </c>
    </row>
    <row r="4" spans="1:2" x14ac:dyDescent="0.3">
      <c r="A4" s="10" t="s">
        <v>110</v>
      </c>
      <c r="B4" s="13">
        <v>133251320</v>
      </c>
    </row>
    <row r="5" spans="1:2" x14ac:dyDescent="0.3">
      <c r="A5" s="10" t="s">
        <v>118</v>
      </c>
      <c r="B5" s="13">
        <v>73000000</v>
      </c>
    </row>
    <row r="6" spans="1:2" x14ac:dyDescent="0.3">
      <c r="A6" s="10" t="s">
        <v>111</v>
      </c>
      <c r="B6" s="13">
        <v>63077840</v>
      </c>
    </row>
    <row r="7" spans="1:2" x14ac:dyDescent="0.3">
      <c r="A7" s="10" t="s">
        <v>117</v>
      </c>
      <c r="B7" s="13">
        <v>52442500</v>
      </c>
    </row>
    <row r="8" spans="1:2" x14ac:dyDescent="0.3">
      <c r="A8" s="10" t="s">
        <v>109</v>
      </c>
      <c r="B8" s="13">
        <v>41255400</v>
      </c>
    </row>
    <row r="9" spans="1:2" x14ac:dyDescent="0.3">
      <c r="A9" s="10" t="s">
        <v>108</v>
      </c>
      <c r="B9" s="13">
        <v>17431480</v>
      </c>
    </row>
    <row r="10" spans="1:2" x14ac:dyDescent="0.3">
      <c r="A10" s="10" t="s">
        <v>107</v>
      </c>
      <c r="B10" s="13">
        <v>8219550</v>
      </c>
    </row>
    <row r="11" spans="1:2" x14ac:dyDescent="0.3">
      <c r="A11" s="10" t="s">
        <v>113</v>
      </c>
      <c r="B11" s="13">
        <v>2333240</v>
      </c>
    </row>
    <row r="12" spans="1:2" x14ac:dyDescent="0.3">
      <c r="A12" s="10" t="s">
        <v>119</v>
      </c>
      <c r="B12" s="13">
        <v>2040030</v>
      </c>
    </row>
    <row r="13" spans="1:2" x14ac:dyDescent="0.3">
      <c r="A13" s="10" t="s">
        <v>116</v>
      </c>
      <c r="B13" s="13">
        <v>1980590</v>
      </c>
    </row>
    <row r="14" spans="1:2" x14ac:dyDescent="0.3">
      <c r="A14" s="10" t="s">
        <v>114</v>
      </c>
      <c r="B14" s="13">
        <v>1609010</v>
      </c>
    </row>
    <row r="15" spans="1:2" x14ac:dyDescent="0.3">
      <c r="A15" s="10" t="s">
        <v>115</v>
      </c>
      <c r="B15" s="13">
        <v>1126515</v>
      </c>
    </row>
    <row r="16" spans="1:2" x14ac:dyDescent="0.3">
      <c r="A16" s="10" t="s">
        <v>121</v>
      </c>
      <c r="B16" s="13">
        <v>824050</v>
      </c>
    </row>
    <row r="17" spans="1:2" x14ac:dyDescent="0.3">
      <c r="A17" s="10" t="s">
        <v>120</v>
      </c>
      <c r="B17" s="13">
        <v>683500</v>
      </c>
    </row>
    <row r="18" spans="1:2" x14ac:dyDescent="0.3">
      <c r="A18" s="10" t="s">
        <v>129</v>
      </c>
      <c r="B18" s="12">
        <v>399275025</v>
      </c>
    </row>
    <row r="19" spans="1:2" x14ac:dyDescent="0.3">
      <c r="A19" s="10"/>
      <c r="B19" s="12"/>
    </row>
    <row r="20" spans="1:2" x14ac:dyDescent="0.3">
      <c r="A20" s="26" t="s">
        <v>164</v>
      </c>
    </row>
    <row r="21" spans="1:2" x14ac:dyDescent="0.3">
      <c r="A21" s="10" t="s">
        <v>154</v>
      </c>
    </row>
    <row r="22" spans="1:2" x14ac:dyDescent="0.3">
      <c r="A22" s="10" t="s">
        <v>162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FDBF6A-4391-4E62-A2B6-7517BDF6303E}">
  <dimension ref="A3:B103"/>
  <sheetViews>
    <sheetView topLeftCell="A73" workbookViewId="0">
      <selection activeCell="B9" sqref="B9"/>
    </sheetView>
  </sheetViews>
  <sheetFormatPr defaultRowHeight="14.4" x14ac:dyDescent="0.3"/>
  <cols>
    <col min="1" max="1" width="13.77734375" bestFit="1" customWidth="1"/>
    <col min="2" max="2" width="15" bestFit="1" customWidth="1"/>
    <col min="3" max="3" width="17.88671875" bestFit="1" customWidth="1"/>
  </cols>
  <sheetData>
    <row r="3" spans="1:2" x14ac:dyDescent="0.3">
      <c r="A3" s="9" t="s">
        <v>128</v>
      </c>
      <c r="B3" t="s">
        <v>130</v>
      </c>
    </row>
    <row r="4" spans="1:2" x14ac:dyDescent="0.3">
      <c r="A4" s="10" t="s">
        <v>4</v>
      </c>
      <c r="B4" s="12">
        <v>1</v>
      </c>
    </row>
    <row r="5" spans="1:2" x14ac:dyDescent="0.3">
      <c r="A5" s="10" t="s">
        <v>13</v>
      </c>
      <c r="B5" s="12">
        <v>1</v>
      </c>
    </row>
    <row r="6" spans="1:2" x14ac:dyDescent="0.3">
      <c r="A6" s="10" t="s">
        <v>14</v>
      </c>
      <c r="B6" s="12">
        <v>1</v>
      </c>
    </row>
    <row r="7" spans="1:2" x14ac:dyDescent="0.3">
      <c r="A7" s="10" t="s">
        <v>15</v>
      </c>
      <c r="B7" s="12">
        <v>1</v>
      </c>
    </row>
    <row r="8" spans="1:2" x14ac:dyDescent="0.3">
      <c r="A8" s="10" t="s">
        <v>16</v>
      </c>
      <c r="B8" s="12">
        <v>1</v>
      </c>
    </row>
    <row r="9" spans="1:2" x14ac:dyDescent="0.3">
      <c r="A9" s="10" t="s">
        <v>17</v>
      </c>
      <c r="B9" s="12">
        <v>1</v>
      </c>
    </row>
    <row r="10" spans="1:2" x14ac:dyDescent="0.3">
      <c r="A10" s="10" t="s">
        <v>18</v>
      </c>
      <c r="B10" s="12">
        <v>1</v>
      </c>
    </row>
    <row r="11" spans="1:2" x14ac:dyDescent="0.3">
      <c r="A11" s="10" t="s">
        <v>19</v>
      </c>
      <c r="B11" s="12">
        <v>1</v>
      </c>
    </row>
    <row r="12" spans="1:2" x14ac:dyDescent="0.3">
      <c r="A12" s="10" t="s">
        <v>20</v>
      </c>
      <c r="B12" s="12">
        <v>3</v>
      </c>
    </row>
    <row r="13" spans="1:2" x14ac:dyDescent="0.3">
      <c r="A13" s="10" t="s">
        <v>21</v>
      </c>
      <c r="B13" s="12">
        <v>1</v>
      </c>
    </row>
    <row r="14" spans="1:2" x14ac:dyDescent="0.3">
      <c r="A14" s="10" t="s">
        <v>22</v>
      </c>
      <c r="B14" s="12">
        <v>1</v>
      </c>
    </row>
    <row r="15" spans="1:2" x14ac:dyDescent="0.3">
      <c r="A15" s="10" t="s">
        <v>5</v>
      </c>
      <c r="B15" s="12">
        <v>2</v>
      </c>
    </row>
    <row r="16" spans="1:2" x14ac:dyDescent="0.3">
      <c r="A16" s="10" t="s">
        <v>23</v>
      </c>
      <c r="B16" s="12">
        <v>1</v>
      </c>
    </row>
    <row r="17" spans="1:2" x14ac:dyDescent="0.3">
      <c r="A17" s="10" t="s">
        <v>24</v>
      </c>
      <c r="B17" s="12">
        <v>1</v>
      </c>
    </row>
    <row r="18" spans="1:2" x14ac:dyDescent="0.3">
      <c r="A18" s="10" t="s">
        <v>25</v>
      </c>
      <c r="B18" s="12">
        <v>3</v>
      </c>
    </row>
    <row r="19" spans="1:2" x14ac:dyDescent="0.3">
      <c r="A19" s="10" t="s">
        <v>26</v>
      </c>
      <c r="B19" s="12">
        <v>1</v>
      </c>
    </row>
    <row r="20" spans="1:2" x14ac:dyDescent="0.3">
      <c r="A20" s="10" t="s">
        <v>27</v>
      </c>
      <c r="B20" s="12">
        <v>1</v>
      </c>
    </row>
    <row r="21" spans="1:2" x14ac:dyDescent="0.3">
      <c r="A21" s="10" t="s">
        <v>28</v>
      </c>
      <c r="B21" s="12">
        <v>1</v>
      </c>
    </row>
    <row r="22" spans="1:2" x14ac:dyDescent="0.3">
      <c r="A22" s="10" t="s">
        <v>29</v>
      </c>
      <c r="B22" s="12">
        <v>3</v>
      </c>
    </row>
    <row r="23" spans="1:2" x14ac:dyDescent="0.3">
      <c r="A23" s="10" t="s">
        <v>30</v>
      </c>
      <c r="B23" s="12">
        <v>1</v>
      </c>
    </row>
    <row r="24" spans="1:2" x14ac:dyDescent="0.3">
      <c r="A24" s="10" t="s">
        <v>69</v>
      </c>
      <c r="B24" s="12">
        <v>4</v>
      </c>
    </row>
    <row r="25" spans="1:2" x14ac:dyDescent="0.3">
      <c r="A25" s="10" t="s">
        <v>6</v>
      </c>
      <c r="B25" s="12">
        <v>1</v>
      </c>
    </row>
    <row r="26" spans="1:2" x14ac:dyDescent="0.3">
      <c r="A26" s="10" t="s">
        <v>70</v>
      </c>
      <c r="B26" s="12">
        <v>1</v>
      </c>
    </row>
    <row r="27" spans="1:2" x14ac:dyDescent="0.3">
      <c r="A27" s="10" t="s">
        <v>71</v>
      </c>
      <c r="B27" s="12">
        <v>1</v>
      </c>
    </row>
    <row r="28" spans="1:2" x14ac:dyDescent="0.3">
      <c r="A28" s="10" t="s">
        <v>72</v>
      </c>
      <c r="B28" s="12">
        <v>1</v>
      </c>
    </row>
    <row r="29" spans="1:2" x14ac:dyDescent="0.3">
      <c r="A29" s="10" t="s">
        <v>73</v>
      </c>
      <c r="B29" s="12">
        <v>2</v>
      </c>
    </row>
    <row r="30" spans="1:2" x14ac:dyDescent="0.3">
      <c r="A30" s="10" t="s">
        <v>74</v>
      </c>
      <c r="B30" s="12">
        <v>1</v>
      </c>
    </row>
    <row r="31" spans="1:2" x14ac:dyDescent="0.3">
      <c r="A31" s="10" t="s">
        <v>75</v>
      </c>
      <c r="B31" s="12">
        <v>1</v>
      </c>
    </row>
    <row r="32" spans="1:2" x14ac:dyDescent="0.3">
      <c r="A32" s="10" t="s">
        <v>76</v>
      </c>
      <c r="B32" s="12">
        <v>1</v>
      </c>
    </row>
    <row r="33" spans="1:2" x14ac:dyDescent="0.3">
      <c r="A33" s="10" t="s">
        <v>77</v>
      </c>
      <c r="B33" s="12">
        <v>1</v>
      </c>
    </row>
    <row r="34" spans="1:2" x14ac:dyDescent="0.3">
      <c r="A34" s="10" t="s">
        <v>78</v>
      </c>
      <c r="B34" s="12">
        <v>1</v>
      </c>
    </row>
    <row r="35" spans="1:2" x14ac:dyDescent="0.3">
      <c r="A35" s="10" t="s">
        <v>79</v>
      </c>
      <c r="B35" s="12">
        <v>1</v>
      </c>
    </row>
    <row r="36" spans="1:2" x14ac:dyDescent="0.3">
      <c r="A36" s="10" t="s">
        <v>7</v>
      </c>
      <c r="B36" s="12">
        <v>1</v>
      </c>
    </row>
    <row r="37" spans="1:2" x14ac:dyDescent="0.3">
      <c r="A37" s="10" t="s">
        <v>80</v>
      </c>
      <c r="B37" s="12">
        <v>3</v>
      </c>
    </row>
    <row r="38" spans="1:2" x14ac:dyDescent="0.3">
      <c r="A38" s="10" t="s">
        <v>81</v>
      </c>
      <c r="B38" s="12">
        <v>1</v>
      </c>
    </row>
    <row r="39" spans="1:2" x14ac:dyDescent="0.3">
      <c r="A39" s="10" t="s">
        <v>82</v>
      </c>
      <c r="B39" s="12">
        <v>1</v>
      </c>
    </row>
    <row r="40" spans="1:2" x14ac:dyDescent="0.3">
      <c r="A40" s="10" t="s">
        <v>83</v>
      </c>
      <c r="B40" s="12">
        <v>1</v>
      </c>
    </row>
    <row r="41" spans="1:2" x14ac:dyDescent="0.3">
      <c r="A41" s="10" t="s">
        <v>84</v>
      </c>
      <c r="B41" s="12">
        <v>1</v>
      </c>
    </row>
    <row r="42" spans="1:2" x14ac:dyDescent="0.3">
      <c r="A42" s="10" t="s">
        <v>85</v>
      </c>
      <c r="B42" s="12">
        <v>1</v>
      </c>
    </row>
    <row r="43" spans="1:2" x14ac:dyDescent="0.3">
      <c r="A43" s="10" t="s">
        <v>86</v>
      </c>
      <c r="B43" s="12">
        <v>1</v>
      </c>
    </row>
    <row r="44" spans="1:2" x14ac:dyDescent="0.3">
      <c r="A44" s="10" t="s">
        <v>87</v>
      </c>
      <c r="B44" s="12">
        <v>1</v>
      </c>
    </row>
    <row r="45" spans="1:2" x14ac:dyDescent="0.3">
      <c r="A45" s="10" t="s">
        <v>88</v>
      </c>
      <c r="B45" s="12">
        <v>1</v>
      </c>
    </row>
    <row r="46" spans="1:2" x14ac:dyDescent="0.3">
      <c r="A46" s="10" t="s">
        <v>89</v>
      </c>
      <c r="B46" s="12">
        <v>3</v>
      </c>
    </row>
    <row r="47" spans="1:2" x14ac:dyDescent="0.3">
      <c r="A47" s="10" t="s">
        <v>8</v>
      </c>
      <c r="B47" s="12">
        <v>1</v>
      </c>
    </row>
    <row r="48" spans="1:2" x14ac:dyDescent="0.3">
      <c r="A48" s="10" t="s">
        <v>90</v>
      </c>
      <c r="B48" s="12">
        <v>1</v>
      </c>
    </row>
    <row r="49" spans="1:2" x14ac:dyDescent="0.3">
      <c r="A49" s="10" t="s">
        <v>91</v>
      </c>
      <c r="B49" s="12">
        <v>1</v>
      </c>
    </row>
    <row r="50" spans="1:2" x14ac:dyDescent="0.3">
      <c r="A50" s="10" t="s">
        <v>92</v>
      </c>
      <c r="B50" s="12">
        <v>1</v>
      </c>
    </row>
    <row r="51" spans="1:2" x14ac:dyDescent="0.3">
      <c r="A51" s="10" t="s">
        <v>93</v>
      </c>
      <c r="B51" s="12">
        <v>1</v>
      </c>
    </row>
    <row r="52" spans="1:2" x14ac:dyDescent="0.3">
      <c r="A52" s="10" t="s">
        <v>94</v>
      </c>
      <c r="B52" s="12">
        <v>1</v>
      </c>
    </row>
    <row r="53" spans="1:2" x14ac:dyDescent="0.3">
      <c r="A53" s="10" t="s">
        <v>95</v>
      </c>
      <c r="B53" s="12">
        <v>1</v>
      </c>
    </row>
    <row r="54" spans="1:2" x14ac:dyDescent="0.3">
      <c r="A54" s="10" t="s">
        <v>96</v>
      </c>
      <c r="B54" s="12">
        <v>1</v>
      </c>
    </row>
    <row r="55" spans="1:2" x14ac:dyDescent="0.3">
      <c r="A55" s="10" t="s">
        <v>97</v>
      </c>
      <c r="B55" s="12">
        <v>1</v>
      </c>
    </row>
    <row r="56" spans="1:2" x14ac:dyDescent="0.3">
      <c r="A56" s="10" t="s">
        <v>98</v>
      </c>
      <c r="B56" s="12">
        <v>1</v>
      </c>
    </row>
    <row r="57" spans="1:2" x14ac:dyDescent="0.3">
      <c r="A57" s="10" t="s">
        <v>99</v>
      </c>
      <c r="B57" s="12">
        <v>1</v>
      </c>
    </row>
    <row r="58" spans="1:2" x14ac:dyDescent="0.3">
      <c r="A58" s="10" t="s">
        <v>9</v>
      </c>
      <c r="B58" s="12">
        <v>3</v>
      </c>
    </row>
    <row r="59" spans="1:2" x14ac:dyDescent="0.3">
      <c r="A59" s="10" t="s">
        <v>100</v>
      </c>
      <c r="B59" s="12">
        <v>1</v>
      </c>
    </row>
    <row r="60" spans="1:2" x14ac:dyDescent="0.3">
      <c r="A60" s="10" t="s">
        <v>101</v>
      </c>
      <c r="B60" s="12">
        <v>1</v>
      </c>
    </row>
    <row r="61" spans="1:2" x14ac:dyDescent="0.3">
      <c r="A61" s="10" t="s">
        <v>102</v>
      </c>
      <c r="B61" s="12">
        <v>1</v>
      </c>
    </row>
    <row r="62" spans="1:2" x14ac:dyDescent="0.3">
      <c r="A62" s="10" t="s">
        <v>10</v>
      </c>
      <c r="B62" s="12">
        <v>1</v>
      </c>
    </row>
    <row r="63" spans="1:2" x14ac:dyDescent="0.3">
      <c r="A63" s="10" t="s">
        <v>11</v>
      </c>
      <c r="B63" s="12">
        <v>1</v>
      </c>
    </row>
    <row r="64" spans="1:2" x14ac:dyDescent="0.3">
      <c r="A64" s="10" t="s">
        <v>12</v>
      </c>
      <c r="B64" s="12">
        <v>1</v>
      </c>
    </row>
    <row r="65" spans="1:2" x14ac:dyDescent="0.3">
      <c r="A65" s="10" t="s">
        <v>59</v>
      </c>
      <c r="B65" s="12">
        <v>3</v>
      </c>
    </row>
    <row r="66" spans="1:2" x14ac:dyDescent="0.3">
      <c r="A66" s="10" t="s">
        <v>68</v>
      </c>
      <c r="B66" s="12">
        <v>1</v>
      </c>
    </row>
    <row r="67" spans="1:2" x14ac:dyDescent="0.3">
      <c r="A67" s="10" t="s">
        <v>60</v>
      </c>
      <c r="B67" s="12">
        <v>1</v>
      </c>
    </row>
    <row r="68" spans="1:2" x14ac:dyDescent="0.3">
      <c r="A68" s="10" t="s">
        <v>61</v>
      </c>
      <c r="B68" s="12">
        <v>1</v>
      </c>
    </row>
    <row r="69" spans="1:2" x14ac:dyDescent="0.3">
      <c r="A69" s="10" t="s">
        <v>62</v>
      </c>
      <c r="B69" s="12">
        <v>1</v>
      </c>
    </row>
    <row r="70" spans="1:2" x14ac:dyDescent="0.3">
      <c r="A70" s="10" t="s">
        <v>63</v>
      </c>
      <c r="B70" s="12">
        <v>2</v>
      </c>
    </row>
    <row r="71" spans="1:2" x14ac:dyDescent="0.3">
      <c r="A71" s="10" t="s">
        <v>64</v>
      </c>
      <c r="B71" s="12">
        <v>1</v>
      </c>
    </row>
    <row r="72" spans="1:2" x14ac:dyDescent="0.3">
      <c r="A72" s="10" t="s">
        <v>65</v>
      </c>
      <c r="B72" s="12">
        <v>1</v>
      </c>
    </row>
    <row r="73" spans="1:2" x14ac:dyDescent="0.3">
      <c r="A73" s="10" t="s">
        <v>66</v>
      </c>
      <c r="B73" s="12">
        <v>2</v>
      </c>
    </row>
    <row r="74" spans="1:2" x14ac:dyDescent="0.3">
      <c r="A74" s="10" t="s">
        <v>67</v>
      </c>
      <c r="B74" s="12">
        <v>1</v>
      </c>
    </row>
    <row r="75" spans="1:2" x14ac:dyDescent="0.3">
      <c r="A75" s="10" t="s">
        <v>31</v>
      </c>
      <c r="B75" s="12">
        <v>1</v>
      </c>
    </row>
    <row r="76" spans="1:2" x14ac:dyDescent="0.3">
      <c r="A76" s="10" t="s">
        <v>40</v>
      </c>
      <c r="B76" s="12">
        <v>3</v>
      </c>
    </row>
    <row r="77" spans="1:2" x14ac:dyDescent="0.3">
      <c r="A77" s="10" t="s">
        <v>41</v>
      </c>
      <c r="B77" s="12">
        <v>1</v>
      </c>
    </row>
    <row r="78" spans="1:2" x14ac:dyDescent="0.3">
      <c r="A78" s="10" t="s">
        <v>42</v>
      </c>
      <c r="B78" s="12">
        <v>1</v>
      </c>
    </row>
    <row r="79" spans="1:2" x14ac:dyDescent="0.3">
      <c r="A79" s="10" t="s">
        <v>43</v>
      </c>
      <c r="B79" s="12">
        <v>1</v>
      </c>
    </row>
    <row r="80" spans="1:2" x14ac:dyDescent="0.3">
      <c r="A80" s="10" t="s">
        <v>44</v>
      </c>
      <c r="B80" s="12">
        <v>1</v>
      </c>
    </row>
    <row r="81" spans="1:2" x14ac:dyDescent="0.3">
      <c r="A81" s="10" t="s">
        <v>45</v>
      </c>
      <c r="B81" s="12">
        <v>1</v>
      </c>
    </row>
    <row r="82" spans="1:2" x14ac:dyDescent="0.3">
      <c r="A82" s="10" t="s">
        <v>32</v>
      </c>
      <c r="B82" s="12">
        <v>1</v>
      </c>
    </row>
    <row r="83" spans="1:2" x14ac:dyDescent="0.3">
      <c r="A83" s="10" t="s">
        <v>33</v>
      </c>
      <c r="B83" s="12">
        <v>3</v>
      </c>
    </row>
    <row r="84" spans="1:2" x14ac:dyDescent="0.3">
      <c r="A84" s="10" t="s">
        <v>34</v>
      </c>
      <c r="B84" s="12">
        <v>3</v>
      </c>
    </row>
    <row r="85" spans="1:2" x14ac:dyDescent="0.3">
      <c r="A85" s="10" t="s">
        <v>35</v>
      </c>
      <c r="B85" s="12">
        <v>1</v>
      </c>
    </row>
    <row r="86" spans="1:2" x14ac:dyDescent="0.3">
      <c r="A86" s="10" t="s">
        <v>36</v>
      </c>
      <c r="B86" s="12">
        <v>1</v>
      </c>
    </row>
    <row r="87" spans="1:2" x14ac:dyDescent="0.3">
      <c r="A87" s="10" t="s">
        <v>37</v>
      </c>
      <c r="B87" s="12">
        <v>4</v>
      </c>
    </row>
    <row r="88" spans="1:2" x14ac:dyDescent="0.3">
      <c r="A88" s="10" t="s">
        <v>38</v>
      </c>
      <c r="B88" s="12">
        <v>4</v>
      </c>
    </row>
    <row r="89" spans="1:2" x14ac:dyDescent="0.3">
      <c r="A89" s="10" t="s">
        <v>39</v>
      </c>
      <c r="B89" s="12">
        <v>1</v>
      </c>
    </row>
    <row r="90" spans="1:2" x14ac:dyDescent="0.3">
      <c r="A90" s="10" t="s">
        <v>46</v>
      </c>
      <c r="B90" s="12">
        <v>1</v>
      </c>
    </row>
    <row r="91" spans="1:2" x14ac:dyDescent="0.3">
      <c r="A91" s="10" t="s">
        <v>55</v>
      </c>
      <c r="B91" s="12">
        <v>3</v>
      </c>
    </row>
    <row r="92" spans="1:2" x14ac:dyDescent="0.3">
      <c r="A92" s="10" t="s">
        <v>56</v>
      </c>
      <c r="B92" s="12">
        <v>1</v>
      </c>
    </row>
    <row r="93" spans="1:2" x14ac:dyDescent="0.3">
      <c r="A93" s="10" t="s">
        <v>57</v>
      </c>
      <c r="B93" s="12">
        <v>1</v>
      </c>
    </row>
    <row r="94" spans="1:2" x14ac:dyDescent="0.3">
      <c r="A94" s="10" t="s">
        <v>58</v>
      </c>
      <c r="B94" s="12">
        <v>1</v>
      </c>
    </row>
    <row r="95" spans="1:2" x14ac:dyDescent="0.3">
      <c r="A95" s="10" t="s">
        <v>47</v>
      </c>
      <c r="B95" s="12">
        <v>3</v>
      </c>
    </row>
    <row r="96" spans="1:2" x14ac:dyDescent="0.3">
      <c r="A96" s="10" t="s">
        <v>48</v>
      </c>
      <c r="B96" s="12">
        <v>1</v>
      </c>
    </row>
    <row r="97" spans="1:2" x14ac:dyDescent="0.3">
      <c r="A97" s="10" t="s">
        <v>49</v>
      </c>
      <c r="B97" s="12">
        <v>1</v>
      </c>
    </row>
    <row r="98" spans="1:2" x14ac:dyDescent="0.3">
      <c r="A98" s="10" t="s">
        <v>50</v>
      </c>
      <c r="B98" s="12">
        <v>1</v>
      </c>
    </row>
    <row r="99" spans="1:2" x14ac:dyDescent="0.3">
      <c r="A99" s="10" t="s">
        <v>51</v>
      </c>
      <c r="B99" s="12">
        <v>1</v>
      </c>
    </row>
    <row r="100" spans="1:2" x14ac:dyDescent="0.3">
      <c r="A100" s="10" t="s">
        <v>52</v>
      </c>
      <c r="B100" s="12">
        <v>2</v>
      </c>
    </row>
    <row r="101" spans="1:2" x14ac:dyDescent="0.3">
      <c r="A101" s="10" t="s">
        <v>53</v>
      </c>
      <c r="B101" s="12">
        <v>1</v>
      </c>
    </row>
    <row r="102" spans="1:2" x14ac:dyDescent="0.3">
      <c r="A102" s="10" t="s">
        <v>54</v>
      </c>
      <c r="B102" s="12">
        <v>1</v>
      </c>
    </row>
    <row r="103" spans="1:2" x14ac:dyDescent="0.3">
      <c r="A103" s="10" t="s">
        <v>129</v>
      </c>
      <c r="B103" s="12">
        <v>137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F7E17E-5AA1-4717-A8BA-143FF03C17D7}">
  <dimension ref="A3:B18"/>
  <sheetViews>
    <sheetView workbookViewId="0">
      <selection activeCell="E23" sqref="E23"/>
    </sheetView>
  </sheetViews>
  <sheetFormatPr defaultRowHeight="14.4" x14ac:dyDescent="0.3"/>
  <cols>
    <col min="1" max="1" width="18.44140625" bestFit="1" customWidth="1"/>
    <col min="2" max="2" width="14.33203125" bestFit="1" customWidth="1"/>
  </cols>
  <sheetData>
    <row r="3" spans="1:2" x14ac:dyDescent="0.3">
      <c r="A3" s="9" t="s">
        <v>128</v>
      </c>
      <c r="B3" t="s">
        <v>149</v>
      </c>
    </row>
    <row r="4" spans="1:2" x14ac:dyDescent="0.3">
      <c r="A4" s="10" t="s">
        <v>107</v>
      </c>
      <c r="B4" s="12">
        <v>6</v>
      </c>
    </row>
    <row r="5" spans="1:2" x14ac:dyDescent="0.3">
      <c r="A5" s="10" t="s">
        <v>108</v>
      </c>
      <c r="B5" s="12">
        <v>17</v>
      </c>
    </row>
    <row r="6" spans="1:2" x14ac:dyDescent="0.3">
      <c r="A6" s="10" t="s">
        <v>118</v>
      </c>
      <c r="B6" s="12">
        <v>11</v>
      </c>
    </row>
    <row r="7" spans="1:2" x14ac:dyDescent="0.3">
      <c r="A7" s="10" t="s">
        <v>121</v>
      </c>
      <c r="B7" s="12">
        <v>4</v>
      </c>
    </row>
    <row r="8" spans="1:2" x14ac:dyDescent="0.3">
      <c r="A8" s="10" t="s">
        <v>119</v>
      </c>
      <c r="B8" s="12">
        <v>7</v>
      </c>
    </row>
    <row r="9" spans="1:2" x14ac:dyDescent="0.3">
      <c r="A9" s="10" t="s">
        <v>116</v>
      </c>
      <c r="B9" s="12">
        <v>10</v>
      </c>
    </row>
    <row r="10" spans="1:2" x14ac:dyDescent="0.3">
      <c r="A10" s="10" t="s">
        <v>113</v>
      </c>
      <c r="B10" s="12">
        <v>8</v>
      </c>
    </row>
    <row r="11" spans="1:2" x14ac:dyDescent="0.3">
      <c r="A11" s="10" t="s">
        <v>117</v>
      </c>
      <c r="B11" s="12">
        <v>7</v>
      </c>
    </row>
    <row r="12" spans="1:2" x14ac:dyDescent="0.3">
      <c r="A12" s="10" t="s">
        <v>120</v>
      </c>
      <c r="B12" s="12">
        <v>3</v>
      </c>
    </row>
    <row r="13" spans="1:2" x14ac:dyDescent="0.3">
      <c r="A13" s="10" t="s">
        <v>115</v>
      </c>
      <c r="B13" s="12">
        <v>4</v>
      </c>
    </row>
    <row r="14" spans="1:2" x14ac:dyDescent="0.3">
      <c r="A14" s="10" t="s">
        <v>114</v>
      </c>
      <c r="B14" s="12">
        <v>5</v>
      </c>
    </row>
    <row r="15" spans="1:2" x14ac:dyDescent="0.3">
      <c r="A15" s="10" t="s">
        <v>110</v>
      </c>
      <c r="B15" s="12">
        <v>17</v>
      </c>
    </row>
    <row r="16" spans="1:2" x14ac:dyDescent="0.3">
      <c r="A16" s="10" t="s">
        <v>111</v>
      </c>
      <c r="B16" s="12">
        <v>12</v>
      </c>
    </row>
    <row r="17" spans="1:2" x14ac:dyDescent="0.3">
      <c r="A17" s="10" t="s">
        <v>109</v>
      </c>
      <c r="B17" s="12">
        <v>26</v>
      </c>
    </row>
    <row r="18" spans="1:2" x14ac:dyDescent="0.3">
      <c r="A18" s="10" t="s">
        <v>129</v>
      </c>
      <c r="B18" s="12">
        <v>137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29771B-778D-4B3C-B884-D856B803992C}">
  <dimension ref="A1:E30"/>
  <sheetViews>
    <sheetView tabSelected="1" workbookViewId="0">
      <selection activeCell="J5" sqref="J5"/>
    </sheetView>
  </sheetViews>
  <sheetFormatPr defaultRowHeight="14.4" x14ac:dyDescent="0.3"/>
  <cols>
    <col min="1" max="1" width="18.44140625" bestFit="1" customWidth="1"/>
    <col min="2" max="4" width="19.6640625" style="5" bestFit="1" customWidth="1"/>
    <col min="5" max="5" width="13.21875" customWidth="1"/>
  </cols>
  <sheetData>
    <row r="1" spans="1:5" x14ac:dyDescent="0.3">
      <c r="A1" s="1" t="s">
        <v>161</v>
      </c>
    </row>
    <row r="3" spans="1:5" x14ac:dyDescent="0.3">
      <c r="A3" s="9" t="s">
        <v>128</v>
      </c>
      <c r="B3" s="5" t="s">
        <v>158</v>
      </c>
      <c r="C3" s="5" t="s">
        <v>159</v>
      </c>
      <c r="D3" s="5" t="s">
        <v>160</v>
      </c>
    </row>
    <row r="4" spans="1:5" x14ac:dyDescent="0.3">
      <c r="A4" s="10" t="s">
        <v>107</v>
      </c>
      <c r="B4" s="23"/>
      <c r="C4" s="23"/>
      <c r="D4" s="23"/>
    </row>
    <row r="5" spans="1:5" x14ac:dyDescent="0.3">
      <c r="A5" s="10" t="s">
        <v>108</v>
      </c>
      <c r="B5" s="23">
        <v>1</v>
      </c>
      <c r="C5" s="23">
        <v>1</v>
      </c>
      <c r="D5" s="25">
        <v>4</v>
      </c>
      <c r="E5" s="27" t="s">
        <v>165</v>
      </c>
    </row>
    <row r="6" spans="1:5" x14ac:dyDescent="0.3">
      <c r="A6" s="10" t="s">
        <v>118</v>
      </c>
      <c r="B6" s="23"/>
      <c r="C6" s="23"/>
      <c r="D6" s="23"/>
    </row>
    <row r="7" spans="1:5" x14ac:dyDescent="0.3">
      <c r="A7" s="10" t="s">
        <v>121</v>
      </c>
      <c r="B7" s="23"/>
      <c r="C7" s="23"/>
      <c r="D7" s="23"/>
    </row>
    <row r="8" spans="1:5" x14ac:dyDescent="0.3">
      <c r="A8" s="10" t="s">
        <v>119</v>
      </c>
      <c r="B8" s="23"/>
      <c r="C8" s="23"/>
      <c r="D8" s="23"/>
    </row>
    <row r="9" spans="1:5" x14ac:dyDescent="0.3">
      <c r="A9" s="10" t="s">
        <v>116</v>
      </c>
      <c r="B9" s="23"/>
      <c r="C9" s="23"/>
      <c r="D9" s="23"/>
    </row>
    <row r="10" spans="1:5" x14ac:dyDescent="0.3">
      <c r="A10" s="10" t="s">
        <v>113</v>
      </c>
      <c r="B10" s="23"/>
      <c r="C10" s="23"/>
      <c r="D10" s="23"/>
    </row>
    <row r="11" spans="1:5" x14ac:dyDescent="0.3">
      <c r="A11" s="10" t="s">
        <v>117</v>
      </c>
      <c r="B11" s="23"/>
      <c r="C11" s="23"/>
      <c r="D11" s="23"/>
    </row>
    <row r="12" spans="1:5" x14ac:dyDescent="0.3">
      <c r="A12" s="10" t="s">
        <v>120</v>
      </c>
      <c r="B12" s="23"/>
      <c r="C12" s="23"/>
      <c r="D12" s="23"/>
    </row>
    <row r="13" spans="1:5" x14ac:dyDescent="0.3">
      <c r="A13" s="10" t="s">
        <v>115</v>
      </c>
      <c r="B13" s="23"/>
      <c r="C13" s="23"/>
      <c r="D13" s="23"/>
    </row>
    <row r="14" spans="1:5" x14ac:dyDescent="0.3">
      <c r="A14" s="10" t="s">
        <v>114</v>
      </c>
      <c r="B14" s="23"/>
      <c r="C14" s="23"/>
      <c r="D14" s="23"/>
    </row>
    <row r="15" spans="1:5" x14ac:dyDescent="0.3">
      <c r="A15" s="10" t="s">
        <v>110</v>
      </c>
      <c r="B15" s="23">
        <v>2</v>
      </c>
      <c r="C15" s="23">
        <v>4</v>
      </c>
      <c r="D15" s="23">
        <v>2</v>
      </c>
      <c r="E15" s="27" t="s">
        <v>166</v>
      </c>
    </row>
    <row r="16" spans="1:5" x14ac:dyDescent="0.3">
      <c r="A16" s="10" t="s">
        <v>111</v>
      </c>
      <c r="B16" s="23">
        <v>1</v>
      </c>
      <c r="C16" s="23">
        <v>1</v>
      </c>
      <c r="D16" s="23">
        <v>1</v>
      </c>
      <c r="E16" s="27" t="s">
        <v>168</v>
      </c>
    </row>
    <row r="17" spans="1:5" x14ac:dyDescent="0.3">
      <c r="A17" s="10" t="s">
        <v>109</v>
      </c>
      <c r="B17" s="24">
        <v>5</v>
      </c>
      <c r="C17" s="23">
        <v>2</v>
      </c>
      <c r="D17" s="23"/>
      <c r="E17" s="27" t="s">
        <v>167</v>
      </c>
    </row>
    <row r="18" spans="1:5" x14ac:dyDescent="0.3">
      <c r="A18" s="10" t="s">
        <v>129</v>
      </c>
      <c r="B18" s="23">
        <v>9</v>
      </c>
      <c r="C18" s="23">
        <v>8</v>
      </c>
      <c r="D18" s="23">
        <v>7</v>
      </c>
    </row>
    <row r="20" spans="1:5" x14ac:dyDescent="0.3">
      <c r="A20" s="26" t="s">
        <v>169</v>
      </c>
    </row>
    <row r="21" spans="1:5" x14ac:dyDescent="0.3">
      <c r="A21" s="28" t="s">
        <v>174</v>
      </c>
    </row>
    <row r="22" spans="1:5" x14ac:dyDescent="0.3">
      <c r="A22" s="28" t="s">
        <v>175</v>
      </c>
    </row>
    <row r="23" spans="1:5" x14ac:dyDescent="0.3">
      <c r="A23" s="28" t="s">
        <v>176</v>
      </c>
    </row>
    <row r="24" spans="1:5" x14ac:dyDescent="0.3">
      <c r="A24" s="28" t="s">
        <v>177</v>
      </c>
    </row>
    <row r="25" spans="1:5" x14ac:dyDescent="0.3">
      <c r="A25" s="28" t="s">
        <v>178</v>
      </c>
    </row>
    <row r="26" spans="1:5" x14ac:dyDescent="0.3">
      <c r="A26" s="26"/>
    </row>
    <row r="27" spans="1:5" x14ac:dyDescent="0.3">
      <c r="A27" s="10" t="s">
        <v>170</v>
      </c>
    </row>
    <row r="28" spans="1:5" x14ac:dyDescent="0.3">
      <c r="A28" s="10" t="s">
        <v>171</v>
      </c>
    </row>
    <row r="29" spans="1:5" x14ac:dyDescent="0.3">
      <c r="A29" s="10" t="s">
        <v>172</v>
      </c>
    </row>
    <row r="30" spans="1:5" x14ac:dyDescent="0.3">
      <c r="A30" s="10" t="s">
        <v>173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ED76E9-6F19-42FB-82F7-82FC1B92BFDF}">
  <dimension ref="A1:D11"/>
  <sheetViews>
    <sheetView workbookViewId="0">
      <selection activeCell="D19" sqref="D19"/>
    </sheetView>
  </sheetViews>
  <sheetFormatPr defaultRowHeight="14.4" x14ac:dyDescent="0.3"/>
  <cols>
    <col min="1" max="1" width="51.88671875" customWidth="1"/>
    <col min="4" max="4" width="53.109375" customWidth="1"/>
  </cols>
  <sheetData>
    <row r="1" spans="1:4" x14ac:dyDescent="0.3">
      <c r="A1" t="s">
        <v>142</v>
      </c>
    </row>
    <row r="3" spans="1:4" s="2" customFormat="1" x14ac:dyDescent="0.3">
      <c r="B3" s="18"/>
      <c r="C3" s="18"/>
    </row>
    <row r="4" spans="1:4" x14ac:dyDescent="0.3">
      <c r="A4" s="2" t="s">
        <v>143</v>
      </c>
      <c r="B4" s="5">
        <v>111</v>
      </c>
      <c r="C4" s="5"/>
      <c r="D4" s="2" t="s">
        <v>140</v>
      </c>
    </row>
    <row r="5" spans="1:4" x14ac:dyDescent="0.3">
      <c r="A5" t="s">
        <v>144</v>
      </c>
      <c r="B5" s="5">
        <v>26</v>
      </c>
      <c r="C5" s="5"/>
    </row>
    <row r="6" spans="1:4" x14ac:dyDescent="0.3">
      <c r="A6" t="s">
        <v>148</v>
      </c>
      <c r="B6" s="5">
        <v>9</v>
      </c>
      <c r="C6" s="19">
        <f>B6/B5</f>
        <v>0.34615384615384615</v>
      </c>
      <c r="D6" s="16" t="s">
        <v>150</v>
      </c>
    </row>
    <row r="7" spans="1:4" x14ac:dyDescent="0.3">
      <c r="A7" t="s">
        <v>151</v>
      </c>
      <c r="B7" s="5">
        <v>9</v>
      </c>
      <c r="C7" s="19">
        <f>B7/B4</f>
        <v>8.1081081081081086E-2</v>
      </c>
      <c r="D7" s="16" t="s">
        <v>152</v>
      </c>
    </row>
    <row r="8" spans="1:4" x14ac:dyDescent="0.3">
      <c r="A8" s="11"/>
      <c r="B8" s="5"/>
      <c r="C8" s="5"/>
    </row>
    <row r="9" spans="1:4" x14ac:dyDescent="0.3">
      <c r="A9" s="11"/>
      <c r="B9" s="5"/>
      <c r="C9" s="5"/>
    </row>
    <row r="10" spans="1:4" x14ac:dyDescent="0.3">
      <c r="A10" s="11"/>
    </row>
    <row r="11" spans="1:4" x14ac:dyDescent="0.3">
      <c r="A11" s="11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1A74A8-9872-49DF-9A3D-3774F67F0720}">
  <dimension ref="A1:H9"/>
  <sheetViews>
    <sheetView workbookViewId="0">
      <selection activeCell="D21" sqref="D21"/>
    </sheetView>
  </sheetViews>
  <sheetFormatPr defaultRowHeight="14.4" x14ac:dyDescent="0.3"/>
  <cols>
    <col min="1" max="1" width="47.44140625" customWidth="1"/>
    <col min="2" max="2" width="16.44140625" customWidth="1"/>
    <col min="4" max="4" width="38.21875" customWidth="1"/>
    <col min="8" max="8" width="14.109375" customWidth="1"/>
  </cols>
  <sheetData>
    <row r="1" spans="1:8" x14ac:dyDescent="0.3">
      <c r="A1" s="1" t="s">
        <v>132</v>
      </c>
    </row>
    <row r="2" spans="1:8" x14ac:dyDescent="0.3">
      <c r="B2" s="6"/>
    </row>
    <row r="3" spans="1:8" x14ac:dyDescent="0.3">
      <c r="A3" s="1" t="s">
        <v>137</v>
      </c>
      <c r="B3" s="14" t="s">
        <v>138</v>
      </c>
      <c r="C3" s="14" t="s">
        <v>139</v>
      </c>
      <c r="D3" s="1" t="s">
        <v>140</v>
      </c>
    </row>
    <row r="4" spans="1:8" x14ac:dyDescent="0.3">
      <c r="A4" t="s">
        <v>134</v>
      </c>
      <c r="B4" s="7">
        <v>291470768.25</v>
      </c>
      <c r="C4" s="15">
        <f>B4/Master!$H$4</f>
        <v>0.73</v>
      </c>
      <c r="H4" s="17"/>
    </row>
    <row r="5" spans="1:8" x14ac:dyDescent="0.3">
      <c r="A5" t="s">
        <v>133</v>
      </c>
      <c r="B5" s="7">
        <v>59891253.75</v>
      </c>
      <c r="C5" s="15">
        <f>B5/Master!$H$4</f>
        <v>0.15</v>
      </c>
      <c r="H5" s="17"/>
    </row>
    <row r="6" spans="1:8" x14ac:dyDescent="0.3">
      <c r="A6" t="s">
        <v>135</v>
      </c>
      <c r="B6" s="7">
        <v>3992750.25</v>
      </c>
      <c r="C6" s="15">
        <f>B6/Master!$H$4</f>
        <v>0.01</v>
      </c>
      <c r="H6" s="17"/>
    </row>
    <row r="7" spans="1:8" x14ac:dyDescent="0.3">
      <c r="A7" t="s">
        <v>136</v>
      </c>
      <c r="B7" s="7">
        <v>11978250.75</v>
      </c>
      <c r="C7" s="15">
        <f>B7/Master!$H$4</f>
        <v>0.03</v>
      </c>
      <c r="H7" s="17"/>
    </row>
    <row r="8" spans="1:8" x14ac:dyDescent="0.3">
      <c r="A8" t="s">
        <v>141</v>
      </c>
      <c r="B8" s="7">
        <v>31942002</v>
      </c>
      <c r="C8" s="20">
        <f>B8/Master!$H$4</f>
        <v>0.08</v>
      </c>
      <c r="D8" s="21" t="s">
        <v>153</v>
      </c>
      <c r="H8" s="17"/>
    </row>
    <row r="9" spans="1:8" x14ac:dyDescent="0.3">
      <c r="B9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Master</vt:lpstr>
      <vt:lpstr>Spend by vendor</vt:lpstr>
      <vt:lpstr>Mat by Vendor</vt:lpstr>
      <vt:lpstr>Vendor by mat</vt:lpstr>
      <vt:lpstr>Vendor pricing</vt:lpstr>
      <vt:lpstr>CMM</vt:lpstr>
      <vt:lpstr>Spend Auth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Aftab Khan</dc:creator>
  <cp:lastModifiedBy>Aftab Khan</cp:lastModifiedBy>
  <dcterms:created xsi:type="dcterms:W3CDTF">2021-09-26T02:53:49Z</dcterms:created>
  <dcterms:modified xsi:type="dcterms:W3CDTF">2022-05-22T02:37:56Z</dcterms:modified>
</cp:coreProperties>
</file>